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<sst xmlns="http://schemas.openxmlformats.org/spreadsheetml/2006/main" count="546" uniqueCount="69">
  <si>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</si>
  <si>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</si>
  <si>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</si>
  <si>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</si>
  <si>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</si>
  <si>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</si>
  <si>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</si>
  <si>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</si>
  <si>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</si>
  <si>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</si>
  <si>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</si>
  <si>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</si>
  <si>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</si>
  <si>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</si>
  <si>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</si>
  <si>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</si>
  <si>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</si>
  <si>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</si>
  <si>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</si>
  <si>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</si>
  <si>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</si>
  <si>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</si>
  <si>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</si>
  <si>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</si>
  <si>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</si>
  <si>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</si>
  <si>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</si>
  <si>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</si>
  <si>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</si>
  <si>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</si>
  <si>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</si>
  <si>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</si>
  <si>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</si>
  <si>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</si>
  <si>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</si>
  <si>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</si>
  <si>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</si>
  <si>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</si>
  <si>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</si>
  <si>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</si>
  <si>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</si>
  <si>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</si>
  <si>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</si>
  <si>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</si>
  <si>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</si>
  <si>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</si>
  <si>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</si>
  <si>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</si>
  <si>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</si>
  <si>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</si>
  <si>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</si>
  <si>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</si>
  <si>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</si>
  <si>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Муниципальный контракт  N 118аэф-20 от 19.11.2020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</si>
  <si>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</si>
  <si>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</si>
  <si>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1.</t>
  </si>
  <si>
    <t>Соглашение " 13-1/21 от 17.09.2021</t>
  </si>
  <si>
    <t>Объем муниципального долга на 01.01.2022</t>
  </si>
  <si>
    <t>Н.В. Минина</t>
  </si>
  <si>
    <t>2.</t>
  </si>
  <si>
    <t>Соглашение № 13-1/22 от 08.07.2022</t>
  </si>
  <si>
    <t>Министерство финансов республики Карелия</t>
  </si>
  <si>
    <t>на 01.11.2022 года</t>
  </si>
  <si>
    <t>Объем задолженности по процентам на 01.11.2022</t>
  </si>
  <si>
    <t>Объем муниципального долга на 01.11.2022</t>
  </si>
  <si>
    <t>И.о. главы Пудожского муниципального района-</t>
  </si>
  <si>
    <t>главы администрации Пудожского муниципального района                                                              /                                   /</t>
  </si>
  <si>
    <t>А.В. Зубов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</si>
</sst>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2" fontId="2" fillId="0" borderId="16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="84" zoomScaleNormal="84" zoomScalePageLayoutView="0" workbookViewId="0" topLeftCell="A1">
      <selection activeCell="I42" sqref="I4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38" t="s">
        <v>50</v>
      </c>
      <c r="S1" s="138"/>
      <c r="T1" s="138"/>
    </row>
    <row r="2" spans="18:20" ht="26.25" customHeight="1">
      <c r="R2" s="138"/>
      <c r="S2" s="138"/>
      <c r="T2" s="13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63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58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40" t="s">
        <v>65</v>
      </c>
      <c r="P10" s="141"/>
      <c r="Q10" s="124" t="s">
        <v>15</v>
      </c>
      <c r="R10" s="124" t="s">
        <v>16</v>
      </c>
      <c r="S10" s="124" t="s">
        <v>8</v>
      </c>
      <c r="T10" s="122" t="s">
        <v>64</v>
      </c>
    </row>
    <row r="11" spans="1:20" s="13" customFormat="1" ht="94.5" customHeight="1">
      <c r="A11" s="134"/>
      <c r="B11" s="125"/>
      <c r="C11" s="125"/>
      <c r="D11" s="125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3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8" t="s">
        <v>18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</row>
    <row r="17" spans="1:20" s="3" customFormat="1" ht="57.75" customHeight="1">
      <c r="A17" s="100" t="s">
        <v>56</v>
      </c>
      <c r="B17" s="101" t="s">
        <v>57</v>
      </c>
      <c r="C17" s="102" t="s">
        <v>62</v>
      </c>
      <c r="D17" s="103">
        <v>31384600</v>
      </c>
      <c r="E17" s="104" t="s">
        <v>36</v>
      </c>
      <c r="F17" s="105">
        <f>O17</f>
        <v>26153600</v>
      </c>
      <c r="G17" s="115">
        <v>46265</v>
      </c>
      <c r="H17" s="106" t="s">
        <v>37</v>
      </c>
      <c r="I17" s="116">
        <v>0.1</v>
      </c>
      <c r="J17" s="107">
        <v>31384600</v>
      </c>
      <c r="K17" s="108"/>
      <c r="L17" s="109"/>
      <c r="M17" s="108">
        <v>44581</v>
      </c>
      <c r="N17" s="110">
        <v>5231000</v>
      </c>
      <c r="O17" s="109">
        <f>J17+L17-N17</f>
        <v>26153600</v>
      </c>
      <c r="P17" s="111">
        <v>0</v>
      </c>
      <c r="Q17" s="111">
        <v>0</v>
      </c>
      <c r="R17" s="112">
        <v>14734.95</v>
      </c>
      <c r="S17" s="112">
        <v>14734.95</v>
      </c>
      <c r="T17" s="113">
        <f>Q17+R17-S17</f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28"/>
      <c r="N19" s="57"/>
      <c r="O19" s="58"/>
      <c r="P19" s="28"/>
      <c r="Q19" s="28"/>
      <c r="R19" s="28"/>
      <c r="S19" s="28"/>
      <c r="T19" s="59"/>
    </row>
    <row r="20" spans="1:20" s="3" customFormat="1" ht="59.25" customHeight="1">
      <c r="A20" s="47" t="s">
        <v>60</v>
      </c>
      <c r="B20" s="101" t="s">
        <v>61</v>
      </c>
      <c r="C20" s="102" t="s">
        <v>62</v>
      </c>
      <c r="D20" s="57">
        <v>35142400</v>
      </c>
      <c r="E20" s="104" t="s">
        <v>36</v>
      </c>
      <c r="F20" s="52">
        <v>35142400</v>
      </c>
      <c r="G20" s="68">
        <v>46563</v>
      </c>
      <c r="H20" s="106" t="s">
        <v>37</v>
      </c>
      <c r="I20" s="114">
        <v>0.1</v>
      </c>
      <c r="J20" s="52">
        <v>0</v>
      </c>
      <c r="K20" s="68">
        <v>44750</v>
      </c>
      <c r="L20" s="57">
        <v>35142400</v>
      </c>
      <c r="M20" s="28"/>
      <c r="N20" s="57">
        <v>0</v>
      </c>
      <c r="O20" s="109">
        <v>35142400</v>
      </c>
      <c r="P20" s="28">
        <v>0</v>
      </c>
      <c r="Q20" s="28">
        <v>0</v>
      </c>
      <c r="R20" s="28">
        <v>0</v>
      </c>
      <c r="S20" s="28">
        <v>0</v>
      </c>
      <c r="T20" s="59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61296000</v>
      </c>
      <c r="G21" s="24" t="s">
        <v>7</v>
      </c>
      <c r="H21" s="24" t="s">
        <v>7</v>
      </c>
      <c r="I21" s="24" t="s">
        <v>7</v>
      </c>
      <c r="J21" s="56">
        <f>SUM(J17:J19)</f>
        <v>31384600</v>
      </c>
      <c r="K21" s="24" t="s">
        <v>7</v>
      </c>
      <c r="L21" s="57">
        <v>35142400</v>
      </c>
      <c r="M21" s="24" t="s">
        <v>7</v>
      </c>
      <c r="N21" s="52">
        <f aca="true" t="shared" si="0" ref="N21:T21">SUM(N17:N19)</f>
        <v>5231000</v>
      </c>
      <c r="O21" s="52">
        <f>SUM(O17+O20)</f>
        <v>61296000</v>
      </c>
      <c r="P21" s="28">
        <f t="shared" si="0"/>
        <v>0</v>
      </c>
      <c r="Q21" s="28">
        <f t="shared" si="0"/>
        <v>0</v>
      </c>
      <c r="R21" s="55">
        <f>SUM(R17+R20)</f>
        <v>14734.95</v>
      </c>
      <c r="S21" s="55">
        <f>SUM(S17+S20)</f>
        <v>14734.95</v>
      </c>
      <c r="T21" s="28">
        <f t="shared" si="0"/>
        <v>0</v>
      </c>
    </row>
    <row r="22" spans="1:20" s="3" customFormat="1" ht="31.5" customHeight="1">
      <c r="A22" s="119" t="s">
        <v>19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64.5" customHeight="1">
      <c r="A28" s="75">
        <v>1</v>
      </c>
      <c r="B28" s="22" t="s">
        <v>53</v>
      </c>
      <c r="C28" s="23" t="s">
        <v>42</v>
      </c>
      <c r="D28" s="60">
        <v>74377000</v>
      </c>
      <c r="E28" s="24" t="s">
        <v>36</v>
      </c>
      <c r="F28" s="99">
        <f>O28</f>
        <v>0</v>
      </c>
      <c r="G28" s="61">
        <v>44895</v>
      </c>
      <c r="H28" s="54" t="s">
        <v>37</v>
      </c>
      <c r="I28" s="28">
        <v>6.7</v>
      </c>
      <c r="J28" s="64">
        <v>35142400</v>
      </c>
      <c r="K28" s="78"/>
      <c r="L28" s="82"/>
      <c r="M28" s="78">
        <v>44753</v>
      </c>
      <c r="N28" s="83">
        <v>35142400</v>
      </c>
      <c r="O28" s="58">
        <f>J28+L28-N28</f>
        <v>0</v>
      </c>
      <c r="P28" s="29">
        <v>0</v>
      </c>
      <c r="Q28" s="29">
        <v>0</v>
      </c>
      <c r="R28" s="76">
        <v>1238552.97</v>
      </c>
      <c r="S28" s="76">
        <v>1238552.97</v>
      </c>
      <c r="T28" s="59">
        <f>Q28+R28-S28</f>
        <v>0</v>
      </c>
    </row>
    <row r="29" spans="1:20" s="3" customFormat="1" ht="18.75" customHeight="1">
      <c r="A29" s="35" t="s">
        <v>1</v>
      </c>
      <c r="B29" s="22"/>
      <c r="C29" s="24" t="s">
        <v>7</v>
      </c>
      <c r="D29" s="74">
        <f>D28</f>
        <v>74377000</v>
      </c>
      <c r="E29" s="98" t="s">
        <v>7</v>
      </c>
      <c r="F29" s="74">
        <f>O29</f>
        <v>0</v>
      </c>
      <c r="G29" s="24" t="s">
        <v>7</v>
      </c>
      <c r="H29" s="24" t="s">
        <v>7</v>
      </c>
      <c r="I29" s="24" t="s">
        <v>7</v>
      </c>
      <c r="J29" s="64">
        <f>SUM(J23:J28)</f>
        <v>35142400</v>
      </c>
      <c r="K29" s="60" t="s">
        <v>7</v>
      </c>
      <c r="L29" s="64">
        <f>SUM(L23:L28)</f>
        <v>0</v>
      </c>
      <c r="M29" s="60" t="s">
        <v>7</v>
      </c>
      <c r="N29" s="57">
        <f>SUM(N23:N28)</f>
        <v>35142400</v>
      </c>
      <c r="O29" s="57">
        <f aca="true" t="shared" si="1" ref="O29:T29">SUM(O23:O28)</f>
        <v>0</v>
      </c>
      <c r="P29" s="57">
        <f t="shared" si="1"/>
        <v>0</v>
      </c>
      <c r="Q29" s="57">
        <f t="shared" si="1"/>
        <v>0</v>
      </c>
      <c r="R29" s="57">
        <v>1238552.97</v>
      </c>
      <c r="S29" s="57">
        <f t="shared" si="1"/>
        <v>1238552.97</v>
      </c>
      <c r="T29" s="57">
        <f t="shared" si="1"/>
        <v>0</v>
      </c>
    </row>
    <row r="30" spans="1:20" s="3" customFormat="1" ht="18.75" customHeight="1">
      <c r="A30" s="119" t="s">
        <v>20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1"/>
    </row>
    <row r="31" spans="1:20" s="3" customFormat="1" ht="18.75" customHeight="1" hidden="1">
      <c r="A31" s="33"/>
      <c r="B31" s="22"/>
      <c r="C31" s="23"/>
      <c r="D31" s="24"/>
      <c r="E31" s="42"/>
      <c r="F31" s="42"/>
      <c r="G31" s="25"/>
      <c r="H31" s="26"/>
      <c r="I31" s="28"/>
      <c r="J31" s="27"/>
      <c r="K31" s="28"/>
      <c r="L31" s="28"/>
      <c r="M31" s="28"/>
      <c r="N31" s="29"/>
      <c r="O31" s="28"/>
      <c r="P31" s="28"/>
      <c r="Q31" s="28"/>
      <c r="R31" s="28"/>
      <c r="S31" s="28"/>
      <c r="T31" s="34"/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24"/>
      <c r="G32" s="24" t="s">
        <v>7</v>
      </c>
      <c r="H32" s="24" t="s">
        <v>7</v>
      </c>
      <c r="I32" s="24" t="s">
        <v>7</v>
      </c>
      <c r="J32" s="27"/>
      <c r="K32" s="24" t="s">
        <v>7</v>
      </c>
      <c r="L32" s="28"/>
      <c r="M32" s="24" t="s">
        <v>7</v>
      </c>
      <c r="N32" s="29"/>
      <c r="O32" s="28"/>
      <c r="P32" s="28"/>
      <c r="Q32" s="28"/>
      <c r="R32" s="28"/>
      <c r="S32" s="28"/>
      <c r="T32" s="34"/>
    </row>
    <row r="33" spans="1:20" s="3" customFormat="1" ht="31.5" customHeight="1">
      <c r="A33" s="119" t="s">
        <v>28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1"/>
    </row>
    <row r="34" spans="1:20" s="3" customFormat="1" ht="18.75" customHeight="1" hidden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/>
      <c r="F35" s="24">
        <v>0</v>
      </c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135" t="s">
        <v>33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7"/>
    </row>
    <row r="37" spans="1:20" s="19" customFormat="1" ht="21.75" customHeight="1">
      <c r="A37" s="41"/>
      <c r="B37" s="41"/>
      <c r="C37" s="24" t="s">
        <v>7</v>
      </c>
      <c r="D37" s="60">
        <f>D17+D20+D28</f>
        <v>140904000</v>
      </c>
      <c r="E37" s="24" t="s">
        <v>7</v>
      </c>
      <c r="F37" s="60">
        <f>F21+F29</f>
        <v>61296000</v>
      </c>
      <c r="G37" s="60" t="s">
        <v>7</v>
      </c>
      <c r="H37" s="60" t="s">
        <v>7</v>
      </c>
      <c r="I37" s="60" t="s">
        <v>7</v>
      </c>
      <c r="J37" s="64">
        <f>J21+J29</f>
        <v>66527000</v>
      </c>
      <c r="K37" s="60" t="s">
        <v>7</v>
      </c>
      <c r="L37" s="57">
        <f>L21+L29</f>
        <v>35142400</v>
      </c>
      <c r="M37" s="60" t="s">
        <v>7</v>
      </c>
      <c r="N37" s="66">
        <f>N21+N29</f>
        <v>40373400</v>
      </c>
      <c r="O37" s="66">
        <f aca="true" t="shared" si="2" ref="O37:T37">O21+O29</f>
        <v>61296000</v>
      </c>
      <c r="P37" s="66">
        <f t="shared" si="2"/>
        <v>0</v>
      </c>
      <c r="Q37" s="66">
        <f t="shared" si="2"/>
        <v>0</v>
      </c>
      <c r="R37" s="66">
        <f t="shared" si="2"/>
        <v>1253287.92</v>
      </c>
      <c r="S37" s="66">
        <f t="shared" si="2"/>
        <v>1253287.92</v>
      </c>
      <c r="T37" s="66">
        <f t="shared" si="2"/>
        <v>0</v>
      </c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20" ht="10.5" customHeight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1:11" ht="18.75">
      <c r="A40" s="85" t="s">
        <v>66</v>
      </c>
      <c r="B40" s="86"/>
      <c r="C40" s="86"/>
      <c r="D40" s="87"/>
      <c r="E40" s="88"/>
      <c r="F40" s="88"/>
      <c r="G40" s="89"/>
      <c r="H40" s="89"/>
      <c r="J40" s="36"/>
      <c r="K40" s="36"/>
    </row>
    <row r="41" spans="1:10" ht="18.75">
      <c r="A41" s="85" t="s">
        <v>67</v>
      </c>
      <c r="B41" s="90"/>
      <c r="C41" s="90"/>
      <c r="D41" s="91"/>
      <c r="E41" s="91"/>
      <c r="F41" s="91"/>
      <c r="G41" s="1"/>
      <c r="H41" s="1"/>
      <c r="I41" s="117" t="s">
        <v>68</v>
      </c>
      <c r="J41" s="117"/>
    </row>
    <row r="42" spans="1:8" ht="18.75">
      <c r="A42" s="88"/>
      <c r="B42" s="90"/>
      <c r="C42" s="90"/>
      <c r="D42" s="91"/>
      <c r="E42" s="91"/>
      <c r="F42" s="91"/>
      <c r="G42" s="92"/>
      <c r="H42" s="92"/>
    </row>
    <row r="43" spans="7:8" ht="12.75">
      <c r="G43" s="84"/>
      <c r="H43" s="84"/>
    </row>
    <row r="44" spans="1:11" ht="25.5" customHeight="1">
      <c r="A44" s="93" t="s">
        <v>55</v>
      </c>
      <c r="B44" s="94"/>
      <c r="C44" s="95"/>
      <c r="D44" s="96"/>
      <c r="E44" s="97"/>
      <c r="F44" s="97"/>
      <c r="G44" s="1"/>
      <c r="H44" s="1"/>
      <c r="I44" s="127" t="s">
        <v>59</v>
      </c>
      <c r="J44" s="127"/>
      <c r="K44" s="36"/>
    </row>
    <row r="46" spans="1:11" ht="12.75">
      <c r="A46" s="36" t="s">
        <v>54</v>
      </c>
      <c r="B46" s="37"/>
      <c r="D46" s="38"/>
      <c r="E46" s="1"/>
      <c r="F46" s="1"/>
      <c r="G46" s="118" t="s">
        <v>59</v>
      </c>
      <c r="H46" s="118"/>
      <c r="I46" s="10" t="s">
        <v>29</v>
      </c>
      <c r="J46" s="39" t="s">
        <v>52</v>
      </c>
      <c r="K46" s="36"/>
    </row>
    <row r="49" ht="12.75">
      <c r="A49" s="1" t="s">
        <v>22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30">
    <mergeCell ref="R10:R11"/>
    <mergeCell ref="S10:S11"/>
    <mergeCell ref="A36:T36"/>
    <mergeCell ref="R1:T2"/>
    <mergeCell ref="G7:N7"/>
    <mergeCell ref="F10:F11"/>
    <mergeCell ref="K10:K11"/>
    <mergeCell ref="L10:L11"/>
    <mergeCell ref="M10:M11"/>
    <mergeCell ref="O10:P10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I41:J41"/>
    <mergeCell ref="G46:H46"/>
    <mergeCell ref="A30:T30"/>
    <mergeCell ref="T10:T11"/>
    <mergeCell ref="D10:D11"/>
    <mergeCell ref="E10:E11"/>
    <mergeCell ref="I44:J44"/>
    <mergeCell ref="A33:T33"/>
    <mergeCell ref="A22:T22"/>
    <mergeCell ref="A16:T16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38" t="s">
        <v>50</v>
      </c>
      <c r="S1" s="138"/>
      <c r="T1" s="138"/>
    </row>
    <row r="2" spans="18:20" ht="26.25" customHeight="1">
      <c r="R2" s="138"/>
      <c r="S2" s="138"/>
      <c r="T2" s="13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01.11.2022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49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42" t="str">
        <f>МР!O10</f>
        <v>Объем муниципального долга на 01.11.2022</v>
      </c>
      <c r="P10" s="143"/>
      <c r="Q10" s="124" t="s">
        <v>15</v>
      </c>
      <c r="R10" s="124" t="s">
        <v>16</v>
      </c>
      <c r="S10" s="124" t="s">
        <v>8</v>
      </c>
      <c r="T10" s="124" t="str">
        <f>МР!T10</f>
        <v>Объем задолженности по процентам на 01.11.2022</v>
      </c>
    </row>
    <row r="11" spans="1:20" s="13" customFormat="1" ht="94.5" customHeight="1">
      <c r="A11" s="134"/>
      <c r="B11" s="125"/>
      <c r="C11" s="125"/>
      <c r="D11" s="125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9" t="s">
        <v>18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19" t="s">
        <v>19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9" t="s">
        <v>20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9" t="s">
        <v>28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5" t="s">
        <v>33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МР!A40</f>
        <v>И.о. главы Пудожского муниципального района-</v>
      </c>
      <c r="B37" s="37"/>
      <c r="C37" s="37"/>
      <c r="D37" s="38"/>
      <c r="E37" s="118" t="str">
        <f>МР!I41</f>
        <v>А.В. Зубов</v>
      </c>
      <c r="F37" s="11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8" t="s">
        <v>40</v>
      </c>
      <c r="F39" s="118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38" t="s">
        <v>50</v>
      </c>
      <c r="S1" s="138"/>
      <c r="T1" s="138"/>
    </row>
    <row r="2" spans="18:20" ht="26.25" customHeight="1">
      <c r="R2" s="138"/>
      <c r="S2" s="138"/>
      <c r="T2" s="138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01.11.2022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49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42" t="str">
        <f>'Шальское поселение'!O10:P10</f>
        <v>Объем муниципального долга на 01.11.2022</v>
      </c>
      <c r="P10" s="143"/>
      <c r="Q10" s="124" t="s">
        <v>15</v>
      </c>
      <c r="R10" s="124" t="s">
        <v>16</v>
      </c>
      <c r="S10" s="124" t="s">
        <v>8</v>
      </c>
      <c r="T10" s="124" t="str">
        <f>'Шальское поселение'!T10:T11</f>
        <v>Объем задолженности по процентам на 01.11.2022</v>
      </c>
    </row>
    <row r="11" spans="1:20" s="13" customFormat="1" ht="94.5" customHeight="1">
      <c r="A11" s="134"/>
      <c r="B11" s="125"/>
      <c r="C11" s="125"/>
      <c r="D11" s="125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9" t="s">
        <v>18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19" t="s">
        <v>19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9" t="s">
        <v>20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9" t="s">
        <v>28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5" t="s">
        <v>33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МР!A40</f>
        <v>И.о. главы Пудожского муниципального района-</v>
      </c>
      <c r="B37" s="37"/>
      <c r="C37" s="37"/>
      <c r="D37" s="38"/>
      <c r="E37" s="118" t="str">
        <f>МР!I41</f>
        <v>А.В. Зубов</v>
      </c>
      <c r="F37" s="11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8" t="s">
        <v>40</v>
      </c>
      <c r="F39" s="118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38" t="s">
        <v>50</v>
      </c>
      <c r="S1" s="138"/>
      <c r="T1" s="138"/>
    </row>
    <row r="2" spans="18:20" ht="26.25" customHeight="1">
      <c r="R2" s="138"/>
      <c r="S2" s="138"/>
      <c r="T2" s="13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01.11.2022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49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42" t="str">
        <f>'Авдеевское поселение'!O10:P10</f>
        <v>Объем муниципального долга на 01.11.2022</v>
      </c>
      <c r="P10" s="143"/>
      <c r="Q10" s="124" t="s">
        <v>15</v>
      </c>
      <c r="R10" s="124" t="s">
        <v>16</v>
      </c>
      <c r="S10" s="124" t="s">
        <v>8</v>
      </c>
      <c r="T10" s="124" t="str">
        <f>'Авдеевское поселение'!T10:T11</f>
        <v>Объем задолженности по процентам на 01.11.2022</v>
      </c>
    </row>
    <row r="11" spans="1:20" s="13" customFormat="1" ht="94.5" customHeight="1">
      <c r="A11" s="134"/>
      <c r="B11" s="125"/>
      <c r="C11" s="125"/>
      <c r="D11" s="125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9" t="s">
        <v>18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19" t="s">
        <v>19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9" t="s">
        <v>20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9" t="s">
        <v>28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5" t="s">
        <v>33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МР!A40</f>
        <v>И.о. главы Пудожского муниципального района-</v>
      </c>
      <c r="B37" s="37"/>
      <c r="C37" s="37"/>
      <c r="D37" s="38"/>
      <c r="E37" s="118" t="str">
        <f>МР!I41</f>
        <v>А.В. Зубов</v>
      </c>
      <c r="F37" s="11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8" t="s">
        <v>40</v>
      </c>
      <c r="F39" s="118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44" t="s">
        <v>34</v>
      </c>
      <c r="T1" s="144"/>
    </row>
    <row r="2" spans="19:20" ht="26.25" customHeight="1">
      <c r="S2" s="144"/>
      <c r="T2" s="14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01.11.2022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31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42" t="str">
        <f>'Красноборское поселение'!O10:P10</f>
        <v>Объем муниципального долга на 01.11.2022</v>
      </c>
      <c r="P10" s="143"/>
      <c r="Q10" s="124" t="str">
        <f>'Красноборское поселение'!Q10:Q11</f>
        <v>Объем задолженности    по процентам на начало текущего года</v>
      </c>
      <c r="R10" s="124" t="s">
        <v>16</v>
      </c>
      <c r="S10" s="124" t="s">
        <v>8</v>
      </c>
      <c r="T10" s="124" t="str">
        <f>'Красноборское поселение'!T10:T11</f>
        <v>Объем задолженности по процентам на 01.11.2022</v>
      </c>
    </row>
    <row r="11" spans="1:20" s="13" customFormat="1" ht="94.5" customHeight="1">
      <c r="A11" s="134"/>
      <c r="B11" s="125"/>
      <c r="C11" s="125"/>
      <c r="D11" s="125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9" t="s">
        <v>18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19" t="s">
        <v>19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9" t="s">
        <v>20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9" t="s">
        <v>28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5" t="s">
        <v>33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8" t="s">
        <v>43</v>
      </c>
      <c r="F39" s="118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44" t="s">
        <v>34</v>
      </c>
      <c r="T1" s="144"/>
    </row>
    <row r="2" spans="19:20" ht="26.25" customHeight="1">
      <c r="S2" s="144"/>
      <c r="T2" s="144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31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42" t="s">
        <v>23</v>
      </c>
      <c r="P10" s="143"/>
      <c r="Q10" s="124" t="s">
        <v>15</v>
      </c>
      <c r="R10" s="124" t="s">
        <v>16</v>
      </c>
      <c r="S10" s="124" t="s">
        <v>8</v>
      </c>
      <c r="T10" s="124" t="s">
        <v>32</v>
      </c>
    </row>
    <row r="11" spans="1:20" s="13" customFormat="1" ht="94.5" customHeight="1">
      <c r="A11" s="134"/>
      <c r="B11" s="125"/>
      <c r="C11" s="125"/>
      <c r="D11" s="125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9" t="s">
        <v>18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19" t="s">
        <v>19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19" t="s">
        <v>20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9" t="s">
        <v>28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5" t="s">
        <v>33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118"/>
      <c r="F39" s="118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2022-10-03T13:44:03Z</cp:lastPrinted>
  <dcterms:created xsi:type="dcterms:W3CDTF">2006-06-05T06:40:26Z</dcterms:created>
  <dcterms:modified xsi:type="dcterms:W3CDTF">2022-11-01T09:27:50Z</dcterms:modified>
  <cp:category/>
  <cp:version/>
  <cp:contentType/>
  <cp:contentStatus/>
</cp:coreProperties>
</file>