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<sst xmlns="http://schemas.openxmlformats.org/spreadsheetml/2006/main" count="542" uniqueCount="66">
  <si>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</si>
  <si>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</si>
  <si>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</si>
  <si>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</si>
  <si>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</si>
  <si>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</si>
  <si>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</si>
  <si>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</si>
  <si>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</si>
  <si>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</si>
  <si>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</si>
  <si>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</si>
  <si>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</si>
  <si>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</si>
  <si>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</si>
  <si>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</si>
  <si>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</si>
  <si>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</si>
  <si>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</si>
  <si>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</si>
  <si>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</si>
  <si>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</si>
  <si>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</si>
  <si>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</si>
  <si>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</si>
  <si>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</si>
  <si>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</si>
  <si>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</si>
  <si>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</si>
  <si>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</si>
  <si>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</si>
  <si>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</si>
  <si>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</si>
  <si>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</si>
  <si>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</si>
  <si>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</si>
  <si>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</si>
  <si>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</si>
  <si>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</si>
  <si>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</si>
  <si>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</si>
  <si>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</si>
  <si>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</si>
  <si>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</si>
  <si>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</si>
  <si>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</si>
  <si>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</si>
  <si>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</si>
  <si>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</si>
  <si>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</si>
  <si>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</si>
  <si>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</si>
  <si>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</si>
  <si>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</si>
  <si>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</si>
  <si>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</si>
  <si>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</si>
  <si>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</si>
  <si>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</si>
  <si>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</si>
  <si>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</si>
  <si>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</si>
  <si>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26.02.2021;21.09.2021; 15.10.2021; 12.11.2021</t>
  </si>
  <si>
    <t>на 01.01.2022 года</t>
  </si>
  <si>
    <t>Объем муниципального долга на 01.01.2022</t>
  </si>
  <si>
    <t>Объем задолженности по процентам на 01.01.2022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</si>
</sst>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20">
      <selection activeCell="O36" sqref="O3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63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53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08" t="s">
        <v>64</v>
      </c>
      <c r="P10" s="109"/>
      <c r="Q10" s="100" t="s">
        <v>15</v>
      </c>
      <c r="R10" s="100" t="s">
        <v>16</v>
      </c>
      <c r="S10" s="100" t="s">
        <v>8</v>
      </c>
      <c r="T10" s="119" t="s">
        <v>65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>
      <c r="A17" s="46" t="s">
        <v>59</v>
      </c>
      <c r="B17" s="22" t="s">
        <v>60</v>
      </c>
      <c r="C17" s="23" t="s">
        <v>61</v>
      </c>
      <c r="D17" s="60">
        <v>31384600</v>
      </c>
      <c r="E17" s="51" t="s">
        <v>36</v>
      </c>
      <c r="F17" s="99">
        <f>O17</f>
        <v>31384600</v>
      </c>
      <c r="G17" s="53">
        <v>46265</v>
      </c>
      <c r="H17" s="54" t="s">
        <v>37</v>
      </c>
      <c r="I17" s="79">
        <v>0.1</v>
      </c>
      <c r="J17" s="52">
        <v>0</v>
      </c>
      <c r="K17" s="68">
        <v>44459</v>
      </c>
      <c r="L17" s="58">
        <v>31384600</v>
      </c>
      <c r="M17" s="48"/>
      <c r="N17" s="57"/>
      <c r="O17" s="58">
        <f>J17+L17-N17</f>
        <v>31384600</v>
      </c>
      <c r="P17" s="28">
        <v>0</v>
      </c>
      <c r="Q17" s="28">
        <v>0</v>
      </c>
      <c r="R17" s="48">
        <v>8856.48</v>
      </c>
      <c r="S17" s="48">
        <v>8856.48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31384600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57">
        <f>SUM(L17:L19)</f>
        <v>31384600</v>
      </c>
      <c r="M20" s="24" t="s">
        <v>7</v>
      </c>
      <c r="N20" s="52">
        <f aca="true" t="shared" si="0" ref="N20:T20">SUM(N17:N19)</f>
        <v>0</v>
      </c>
      <c r="O20" s="52">
        <f t="shared" si="0"/>
        <v>31384600</v>
      </c>
      <c r="P20" s="28">
        <f t="shared" si="0"/>
        <v>0</v>
      </c>
      <c r="Q20" s="28">
        <f t="shared" si="0"/>
        <v>0</v>
      </c>
      <c r="R20" s="55">
        <f t="shared" si="0"/>
        <v>8856.48</v>
      </c>
      <c r="S20" s="55">
        <f t="shared" si="0"/>
        <v>8856.48</v>
      </c>
      <c r="T20" s="28">
        <f t="shared" si="0"/>
        <v>0</v>
      </c>
    </row>
    <row r="21" spans="1:20" s="3" customFormat="1" ht="31.5" customHeight="1">
      <c r="A21" s="116" t="s">
        <v>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78" t="s">
        <v>62</v>
      </c>
      <c r="N27" s="83">
        <f>1000000+31384600+4000000+2850000</f>
        <v>39234600</v>
      </c>
      <c r="O27" s="58">
        <f>J27+L27-N27</f>
        <v>35142400</v>
      </c>
      <c r="P27" s="29">
        <v>0</v>
      </c>
      <c r="Q27" s="29">
        <v>0</v>
      </c>
      <c r="R27" s="76">
        <f>423235.7+382277.4+417178.16+404076.08+417545.28+404076.08+417545.28+417545.28+352227.01+227206.07+199801.71+199974.7</f>
        <v>4262688.75</v>
      </c>
      <c r="S27" s="77">
        <f>423235.7+382277.4+417178.16+404076.08+417545.28+404076.08+417545.28+417545.28+352227.01+227206.07+199801.71+199974.7</f>
        <v>4262688.75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39234600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4262688.75</v>
      </c>
      <c r="S28" s="64">
        <f t="shared" si="1"/>
        <v>4262688.75</v>
      </c>
      <c r="T28" s="64">
        <f t="shared" si="1"/>
        <v>0</v>
      </c>
    </row>
    <row r="29" spans="1:20" s="3" customFormat="1" ht="18.75" customHeight="1">
      <c r="A29" s="116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16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02" t="s">
        <v>33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66527000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31384600</v>
      </c>
      <c r="M36" s="60" t="s">
        <v>7</v>
      </c>
      <c r="N36" s="66">
        <f>N20+N28</f>
        <v>39234600</v>
      </c>
      <c r="O36" s="66">
        <f aca="true" t="shared" si="2" ref="O36:T36">O20+O28</f>
        <v>66527000</v>
      </c>
      <c r="P36" s="66">
        <f t="shared" si="2"/>
        <v>0</v>
      </c>
      <c r="Q36" s="66">
        <f t="shared" si="2"/>
        <v>0</v>
      </c>
      <c r="R36" s="66">
        <f t="shared" si="2"/>
        <v>4271545.23</v>
      </c>
      <c r="S36" s="66">
        <f t="shared" si="2"/>
        <v>4271545.23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14" t="s">
        <v>38</v>
      </c>
      <c r="J40" s="114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21" t="s">
        <v>40</v>
      </c>
      <c r="J43" s="121"/>
      <c r="K43" s="36"/>
    </row>
    <row r="45" spans="1:11" ht="12.75">
      <c r="A45" s="36" t="s">
        <v>55</v>
      </c>
      <c r="B45" s="37"/>
      <c r="D45" s="38"/>
      <c r="E45" s="1"/>
      <c r="F45" s="1"/>
      <c r="G45" s="115" t="s">
        <v>40</v>
      </c>
      <c r="H45" s="115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МР!O10</f>
        <v>Объем муниципального долга на 01.01.2022</v>
      </c>
      <c r="P10" s="123"/>
      <c r="Q10" s="100" t="s">
        <v>15</v>
      </c>
      <c r="R10" s="100" t="s">
        <v>16</v>
      </c>
      <c r="S10" s="100" t="s">
        <v>8</v>
      </c>
      <c r="T10" s="100" t="str">
        <f>МР!T10</f>
        <v>Объем задолженности по процентам на 01.01.2022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01.01.2022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'Шальское поселение'!O10:P10</f>
        <v>Объем муниципального долга на 01.01.2022</v>
      </c>
      <c r="P10" s="123"/>
      <c r="Q10" s="100" t="s">
        <v>15</v>
      </c>
      <c r="R10" s="100" t="s">
        <v>16</v>
      </c>
      <c r="S10" s="100" t="s">
        <v>8</v>
      </c>
      <c r="T10" s="100" t="str">
        <f>'Шальское поселение'!T10:T11</f>
        <v>Объем задолженности по процентам на 01.01.2022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'Авдеевское поселение'!O10:P10</f>
        <v>Объем муниципального долга на 01.01.2022</v>
      </c>
      <c r="P10" s="123"/>
      <c r="Q10" s="100" t="s">
        <v>15</v>
      </c>
      <c r="R10" s="100" t="s">
        <v>16</v>
      </c>
      <c r="S10" s="100" t="s">
        <v>8</v>
      </c>
      <c r="T10" s="100" t="str">
        <f>'Авдеевское поселение'!T10:T11</f>
        <v>Объем задолженности по процентам на 01.01.2022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'Красноборское поселение'!O10:P10</f>
        <v>Объем муниципального долга на 01.01.2022</v>
      </c>
      <c r="P10" s="123"/>
      <c r="Q10" s="100" t="str">
        <f>'Красноборское поселение'!Q10:Q11</f>
        <v>Объем задолженности    по процентам на начало текущего года</v>
      </c>
      <c r="R10" s="100" t="s">
        <v>16</v>
      </c>
      <c r="S10" s="100" t="s">
        <v>8</v>
      </c>
      <c r="T10" s="100" t="str">
        <f>'Красноборское поселение'!T10:T11</f>
        <v>Объем задолженности по процентам на 01.01.2022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43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">
        <v>23</v>
      </c>
      <c r="P10" s="123"/>
      <c r="Q10" s="100" t="s">
        <v>15</v>
      </c>
      <c r="R10" s="100" t="s">
        <v>16</v>
      </c>
      <c r="S10" s="100" t="s">
        <v>8</v>
      </c>
      <c r="T10" s="100" t="s">
        <v>32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5"/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2022-01-10T06:18:58Z</dcterms:modified>
  <cp:category/>
  <cp:version/>
  <cp:contentType/>
  <cp:contentStatus/>
</cp:coreProperties>
</file>