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упп, детей" sheetId="1" r:id="rId1"/>
    <sheet name="посещаемость" sheetId="2" r:id="rId2"/>
    <sheet name="заболеваемость" sheetId="3" r:id="rId3"/>
    <sheet name="кадры" sheetId="4" r:id="rId4"/>
  </sheets>
  <definedNames/>
  <calcPr fullCalcOnLoad="1"/>
</workbook>
</file>

<file path=xl/sharedStrings.xml><?xml version="1.0" encoding="utf-8"?>
<sst xmlns="http://schemas.openxmlformats.org/spreadsheetml/2006/main" count="120" uniqueCount="85">
  <si>
    <t>групп</t>
  </si>
  <si>
    <t>всего детей</t>
  </si>
  <si>
    <t xml:space="preserve">мест </t>
  </si>
  <si>
    <t>1 год</t>
  </si>
  <si>
    <t>2 года</t>
  </si>
  <si>
    <t>3 года</t>
  </si>
  <si>
    <t>4 года</t>
  </si>
  <si>
    <t>5 лет</t>
  </si>
  <si>
    <t>6 лет</t>
  </si>
  <si>
    <t xml:space="preserve">7 лет </t>
  </si>
  <si>
    <t xml:space="preserve">3 года и старше </t>
  </si>
  <si>
    <t>МКОУ СОШ д.Авдеево</t>
  </si>
  <si>
    <t>МКОУ СОШ п.Пяльма</t>
  </si>
  <si>
    <t xml:space="preserve">МКОУ  СОШ д.Каршево </t>
  </si>
  <si>
    <t>МКОУ  СОШ п.Кубово</t>
  </si>
  <si>
    <t xml:space="preserve">МКОУ СОШ п.Кривцы </t>
  </si>
  <si>
    <t xml:space="preserve">МКОУ ООШ п.Пудожгорский </t>
  </si>
  <si>
    <t>план</t>
  </si>
  <si>
    <t>факт</t>
  </si>
  <si>
    <t>пропущено</t>
  </si>
  <si>
    <t xml:space="preserve">в т.ч. по болезни </t>
  </si>
  <si>
    <t>рабочие дни</t>
  </si>
  <si>
    <t>количество детей</t>
  </si>
  <si>
    <t>по прочим причинам</t>
  </si>
  <si>
    <t>итого общеобразовательные учреждения</t>
  </si>
  <si>
    <t>итого по району</t>
  </si>
  <si>
    <t>педагогов</t>
  </si>
  <si>
    <t xml:space="preserve">итого </t>
  </si>
  <si>
    <t>моложе 25 лет</t>
  </si>
  <si>
    <t>25-29</t>
  </si>
  <si>
    <t>40-44</t>
  </si>
  <si>
    <t>45-49</t>
  </si>
  <si>
    <t>50-54</t>
  </si>
  <si>
    <t>55-59</t>
  </si>
  <si>
    <t>60 лет и более</t>
  </si>
  <si>
    <t>от 3 до 5</t>
  </si>
  <si>
    <t>от 5 до 10</t>
  </si>
  <si>
    <t>от 10 до 15</t>
  </si>
  <si>
    <t>от 15 до 20</t>
  </si>
  <si>
    <t>20 и более</t>
  </si>
  <si>
    <t xml:space="preserve"> высшее </t>
  </si>
  <si>
    <t>среднее профессиональное</t>
  </si>
  <si>
    <t>воспитатели</t>
  </si>
  <si>
    <t>учитель -логопед</t>
  </si>
  <si>
    <t>муз.руководитель</t>
  </si>
  <si>
    <t>учитель-дефектолог</t>
  </si>
  <si>
    <t>педагог-психолог</t>
  </si>
  <si>
    <t>МКОУ ООШ д.Куганаволок</t>
  </si>
  <si>
    <t>МКОУ СОШ п.Шальский</t>
  </si>
  <si>
    <t>МКОУ СОШ п.Водла</t>
  </si>
  <si>
    <t>№п/п</t>
  </si>
  <si>
    <t>до 3</t>
  </si>
  <si>
    <t>дошкольные учреждения  город</t>
  </si>
  <si>
    <t>Распределение  по возрасту</t>
  </si>
  <si>
    <t>Распределение по стажу работы</t>
  </si>
  <si>
    <t xml:space="preserve">Распределение по уровню образования и полу
</t>
  </si>
  <si>
    <t>30-34</t>
  </si>
  <si>
    <t>35-39</t>
  </si>
  <si>
    <t>старший воспитатель\методист</t>
  </si>
  <si>
    <t>ИТОГО ДОУ</t>
  </si>
  <si>
    <t>ИТОГО ОШ</t>
  </si>
  <si>
    <t>количество детей, среднее</t>
  </si>
  <si>
    <t xml:space="preserve">МКОУ  ООШ д.Каршево </t>
  </si>
  <si>
    <r>
      <rPr>
        <b/>
        <sz val="8"/>
        <rFont val="Arial"/>
        <family val="2"/>
      </rPr>
      <t>МКДОУ детский сад № 1 г.Пудожа</t>
    </r>
    <r>
      <rPr>
        <sz val="8"/>
        <rFont val="Arial"/>
        <family val="2"/>
      </rPr>
      <t xml:space="preserve"> корпус "Ивушка"</t>
    </r>
  </si>
  <si>
    <t>МКДОУ детский сад № 1 г.Пудожа корпус "Журавушка"</t>
  </si>
  <si>
    <t>МКДОУ детский сад № 1 г.Пудожа корпус "Березка"</t>
  </si>
  <si>
    <t>МКДОУ детский сад № 1 г.Пудожа корпус "Солнышко"</t>
  </si>
  <si>
    <t>МКДОУ детский сад № 1 г.Пудожа корпус "Горнячок"</t>
  </si>
  <si>
    <t>прошли 
за 3 года курсы ПК/
переподготовку</t>
  </si>
  <si>
    <t>МКОУ ООШ  п.Водла</t>
  </si>
  <si>
    <t>МКОУ ООШ п.Шальский</t>
  </si>
  <si>
    <t>МКОУ  ООШ п.Кубово</t>
  </si>
  <si>
    <t xml:space="preserve">МКОУ ООШ п.Кривцы </t>
  </si>
  <si>
    <t>МКОУ ООШ п.Водла</t>
  </si>
  <si>
    <t>количество случаев 2020г.</t>
  </si>
  <si>
    <t xml:space="preserve">количество дней по болезни     2020г.   </t>
  </si>
  <si>
    <t xml:space="preserve">количество дней по болезни     2020г.              на 1 ребенка </t>
  </si>
  <si>
    <t>МКОУ ООШ  п.Шальский</t>
  </si>
  <si>
    <t>Сведения о педагогическом персонале организации (без внешних совместителей и работавших по договорам гражданско-правового характера) 2020</t>
  </si>
  <si>
    <t>411 девочек</t>
  </si>
  <si>
    <t>мониторинг численности детей 0-7 лет 2020 г.</t>
  </si>
  <si>
    <t>мониторинг посещаемости  2020 год</t>
  </si>
  <si>
    <t>мониторинг заболеваемости 2020 г.</t>
  </si>
  <si>
    <t>%  по болезни      2020г.</t>
  </si>
  <si>
    <t>%  по прочим      2020г.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</si>
</sst>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B1">
      <selection activeCell="F25" sqref="F25"/>
    </sheetView>
  </sheetViews>
  <sheetFormatPr defaultColWidth="18.57421875" defaultRowHeight="12.75"/>
  <cols>
    <col min="1" max="1" width="4.00390625" style="13" customWidth="1"/>
    <col min="2" max="2" width="41.8515625" style="13" customWidth="1"/>
    <col min="3" max="3" width="18.57421875" style="14" customWidth="1"/>
    <col min="4" max="4" width="6.28125" style="14" customWidth="1"/>
    <col min="5" max="5" width="8.00390625" style="14" customWidth="1"/>
    <col min="6" max="6" width="8.421875" style="14" customWidth="1"/>
    <col min="7" max="7" width="7.140625" style="14" customWidth="1"/>
    <col min="8" max="9" width="6.8515625" style="14" customWidth="1"/>
    <col min="10" max="11" width="6.421875" style="14" customWidth="1"/>
    <col min="12" max="12" width="6.7109375" style="14" customWidth="1"/>
    <col min="13" max="13" width="6.28125" style="14" customWidth="1"/>
    <col min="14" max="14" width="6.8515625" style="16" customWidth="1"/>
    <col min="15" max="16" width="18.57421875" style="22" customWidth="1"/>
    <col min="17" max="16384" width="18.57421875" style="13" customWidth="1"/>
  </cols>
  <sheetData>
    <row r="1" spans="2:14" ht="12.75">
      <c r="B1" s="93" t="s">
        <v>80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3:17" s="10" customFormat="1" ht="25.5">
      <c r="C2" s="11" t="s">
        <v>2</v>
      </c>
      <c r="D2" s="11" t="s">
        <v>0</v>
      </c>
      <c r="E2" s="12" t="s">
        <v>1</v>
      </c>
      <c r="F2" s="12" t="s">
        <v>10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5"/>
      <c r="O2" s="21"/>
      <c r="P2" s="21"/>
      <c r="Q2" s="30"/>
    </row>
    <row r="3" spans="1:17" ht="12.75">
      <c r="A3" s="13">
        <v>1</v>
      </c>
      <c r="B3" s="68" t="s">
        <v>63</v>
      </c>
      <c r="C3" s="14">
        <v>132</v>
      </c>
      <c r="D3" s="14">
        <v>6</v>
      </c>
      <c r="E3" s="14">
        <v>101</v>
      </c>
      <c r="F3" s="11">
        <f>I3+J3+K3+L3+M3</f>
        <v>90</v>
      </c>
      <c r="G3" s="14">
        <v>0</v>
      </c>
      <c r="H3" s="14">
        <v>11</v>
      </c>
      <c r="I3" s="14">
        <v>15</v>
      </c>
      <c r="J3" s="14">
        <v>32</v>
      </c>
      <c r="K3" s="14">
        <v>23</v>
      </c>
      <c r="L3" s="14">
        <v>16</v>
      </c>
      <c r="M3" s="14">
        <v>4</v>
      </c>
      <c r="N3" s="16">
        <f aca="true" t="shared" si="0" ref="N3:N17">SUM(G3:M3)</f>
        <v>101</v>
      </c>
      <c r="Q3" s="31"/>
    </row>
    <row r="4" spans="2:17" ht="12.75">
      <c r="B4" s="68" t="s">
        <v>64</v>
      </c>
      <c r="C4" s="14">
        <v>135</v>
      </c>
      <c r="D4" s="14">
        <v>6</v>
      </c>
      <c r="E4" s="14">
        <v>108</v>
      </c>
      <c r="F4" s="11">
        <f>I4+J4+K4+L4+M4</f>
        <v>87</v>
      </c>
      <c r="G4" s="14">
        <v>6</v>
      </c>
      <c r="H4" s="14">
        <v>15</v>
      </c>
      <c r="I4" s="14">
        <v>22</v>
      </c>
      <c r="J4" s="14">
        <v>14</v>
      </c>
      <c r="K4" s="14">
        <v>30</v>
      </c>
      <c r="L4" s="14">
        <v>20</v>
      </c>
      <c r="M4" s="14">
        <v>1</v>
      </c>
      <c r="N4" s="16">
        <f t="shared" si="0"/>
        <v>108</v>
      </c>
      <c r="Q4" s="31"/>
    </row>
    <row r="5" spans="2:17" ht="12.75">
      <c r="B5" s="68" t="s">
        <v>65</v>
      </c>
      <c r="C5" s="14">
        <v>156</v>
      </c>
      <c r="D5" s="14">
        <v>6</v>
      </c>
      <c r="E5" s="14">
        <v>130</v>
      </c>
      <c r="F5" s="11">
        <f>I5+J5+K5+L5+M5</f>
        <v>111</v>
      </c>
      <c r="G5" s="14">
        <v>3</v>
      </c>
      <c r="H5" s="14">
        <v>16</v>
      </c>
      <c r="I5" s="14">
        <v>24</v>
      </c>
      <c r="J5" s="14">
        <v>24</v>
      </c>
      <c r="K5" s="14">
        <v>30</v>
      </c>
      <c r="L5" s="14">
        <v>31</v>
      </c>
      <c r="M5" s="14">
        <v>2</v>
      </c>
      <c r="N5" s="16">
        <f t="shared" si="0"/>
        <v>130</v>
      </c>
      <c r="Q5" s="31"/>
    </row>
    <row r="6" spans="2:17" ht="12.75">
      <c r="B6" s="68" t="s">
        <v>66</v>
      </c>
      <c r="C6" s="14">
        <v>130</v>
      </c>
      <c r="D6" s="14">
        <v>6</v>
      </c>
      <c r="E6" s="14">
        <v>105</v>
      </c>
      <c r="F6" s="11">
        <f>I6+J6+K6+L6+M6</f>
        <v>78</v>
      </c>
      <c r="G6" s="14">
        <v>5</v>
      </c>
      <c r="H6" s="14">
        <v>22</v>
      </c>
      <c r="I6" s="14">
        <v>25</v>
      </c>
      <c r="J6" s="14">
        <v>16</v>
      </c>
      <c r="K6" s="14">
        <v>19</v>
      </c>
      <c r="L6" s="14">
        <v>18</v>
      </c>
      <c r="M6" s="14">
        <v>0</v>
      </c>
      <c r="N6" s="16">
        <f t="shared" si="0"/>
        <v>105</v>
      </c>
      <c r="Q6" s="31"/>
    </row>
    <row r="7" spans="2:17" ht="12.75">
      <c r="B7" s="68" t="s">
        <v>67</v>
      </c>
      <c r="C7" s="14">
        <v>130</v>
      </c>
      <c r="D7" s="14">
        <v>6</v>
      </c>
      <c r="E7" s="14">
        <v>103</v>
      </c>
      <c r="F7" s="11">
        <f>I7+J7+K7+L7+M7</f>
        <v>84</v>
      </c>
      <c r="G7" s="14">
        <v>2</v>
      </c>
      <c r="H7" s="14">
        <v>17</v>
      </c>
      <c r="I7" s="14">
        <v>17</v>
      </c>
      <c r="J7" s="14">
        <v>20</v>
      </c>
      <c r="K7" s="14">
        <v>19</v>
      </c>
      <c r="L7" s="14">
        <v>23</v>
      </c>
      <c r="M7" s="14">
        <v>5</v>
      </c>
      <c r="N7" s="16">
        <f t="shared" si="0"/>
        <v>103</v>
      </c>
      <c r="Q7" s="31"/>
    </row>
    <row r="8" spans="2:17" s="21" customFormat="1" ht="12.75">
      <c r="B8" s="36" t="s">
        <v>52</v>
      </c>
      <c r="C8" s="37">
        <f>SUM(C3:C7)</f>
        <v>683</v>
      </c>
      <c r="D8" s="37">
        <f>SUM(D3:D7)</f>
        <v>30</v>
      </c>
      <c r="E8" s="37">
        <f>SUM(E3:E7)</f>
        <v>547</v>
      </c>
      <c r="F8" s="37">
        <f>SUM(F3:F7)</f>
        <v>450</v>
      </c>
      <c r="G8" s="37">
        <f aca="true" t="shared" si="1" ref="G8:M8">SUM(G3:G7)</f>
        <v>16</v>
      </c>
      <c r="H8" s="37">
        <f t="shared" si="1"/>
        <v>81</v>
      </c>
      <c r="I8" s="37">
        <f>SUM(I3:I7)</f>
        <v>103</v>
      </c>
      <c r="J8" s="37">
        <f t="shared" si="1"/>
        <v>106</v>
      </c>
      <c r="K8" s="37">
        <f t="shared" si="1"/>
        <v>121</v>
      </c>
      <c r="L8" s="37">
        <f t="shared" si="1"/>
        <v>108</v>
      </c>
      <c r="M8" s="37">
        <f t="shared" si="1"/>
        <v>12</v>
      </c>
      <c r="N8" s="36">
        <f t="shared" si="0"/>
        <v>547</v>
      </c>
      <c r="Q8" s="30"/>
    </row>
    <row r="9" spans="1:17" ht="12.75">
      <c r="A9" s="13">
        <v>2</v>
      </c>
      <c r="B9" s="13" t="s">
        <v>47</v>
      </c>
      <c r="C9" s="14">
        <v>20</v>
      </c>
      <c r="D9" s="14">
        <v>1</v>
      </c>
      <c r="E9" s="14">
        <v>13</v>
      </c>
      <c r="F9" s="23">
        <f>I9+J9+K9+L9+M9</f>
        <v>9</v>
      </c>
      <c r="G9" s="14">
        <v>2</v>
      </c>
      <c r="H9" s="14">
        <v>2</v>
      </c>
      <c r="I9" s="14">
        <v>4</v>
      </c>
      <c r="J9" s="14">
        <v>0</v>
      </c>
      <c r="K9" s="14">
        <v>3</v>
      </c>
      <c r="L9" s="14">
        <v>2</v>
      </c>
      <c r="M9" s="14">
        <v>0</v>
      </c>
      <c r="N9" s="16">
        <f>SUM(G9:M9)</f>
        <v>13</v>
      </c>
      <c r="Q9" s="31"/>
    </row>
    <row r="10" spans="1:17" ht="12.75">
      <c r="A10" s="13">
        <v>3</v>
      </c>
      <c r="B10" s="13" t="s">
        <v>69</v>
      </c>
      <c r="C10" s="14">
        <v>24</v>
      </c>
      <c r="D10" s="14">
        <v>1</v>
      </c>
      <c r="E10" s="14">
        <v>13</v>
      </c>
      <c r="F10" s="23">
        <f aca="true" t="shared" si="2" ref="F10:F17">I10+J10+K10+L10+M10</f>
        <v>12</v>
      </c>
      <c r="G10" s="14">
        <v>0</v>
      </c>
      <c r="H10" s="14">
        <v>1</v>
      </c>
      <c r="I10" s="14">
        <v>3</v>
      </c>
      <c r="J10" s="14">
        <v>1</v>
      </c>
      <c r="K10" s="14">
        <v>2</v>
      </c>
      <c r="L10" s="14">
        <v>5</v>
      </c>
      <c r="M10" s="14">
        <v>1</v>
      </c>
      <c r="N10" s="16">
        <f>SUM(G10:M10)</f>
        <v>13</v>
      </c>
      <c r="Q10" s="31"/>
    </row>
    <row r="11" spans="1:17" ht="12.75">
      <c r="A11" s="13">
        <v>4</v>
      </c>
      <c r="B11" s="13" t="s">
        <v>70</v>
      </c>
      <c r="C11" s="14">
        <v>106</v>
      </c>
      <c r="D11" s="14">
        <v>6</v>
      </c>
      <c r="E11" s="14">
        <v>76</v>
      </c>
      <c r="F11" s="23">
        <f t="shared" si="2"/>
        <v>74</v>
      </c>
      <c r="G11" s="14">
        <v>0</v>
      </c>
      <c r="H11" s="14">
        <v>2</v>
      </c>
      <c r="I11" s="14">
        <v>9</v>
      </c>
      <c r="J11" s="14">
        <v>17</v>
      </c>
      <c r="K11" s="14">
        <v>22</v>
      </c>
      <c r="L11" s="14">
        <v>21</v>
      </c>
      <c r="M11" s="14">
        <v>5</v>
      </c>
      <c r="N11" s="16">
        <f>SUM(G11:M11)</f>
        <v>76</v>
      </c>
      <c r="Q11" s="31"/>
    </row>
    <row r="12" spans="1:17" ht="12.75">
      <c r="A12" s="13">
        <v>5</v>
      </c>
      <c r="B12" s="13" t="s">
        <v>11</v>
      </c>
      <c r="C12" s="24">
        <v>25</v>
      </c>
      <c r="D12" s="14">
        <v>2</v>
      </c>
      <c r="E12" s="14">
        <v>17</v>
      </c>
      <c r="F12" s="23">
        <f t="shared" si="2"/>
        <v>15</v>
      </c>
      <c r="G12" s="14">
        <v>1</v>
      </c>
      <c r="H12" s="14">
        <v>1</v>
      </c>
      <c r="I12" s="14">
        <v>6</v>
      </c>
      <c r="J12" s="14">
        <v>1</v>
      </c>
      <c r="K12" s="14">
        <v>5</v>
      </c>
      <c r="L12" s="14">
        <v>2</v>
      </c>
      <c r="M12" s="14">
        <v>1</v>
      </c>
      <c r="N12" s="16">
        <f t="shared" si="0"/>
        <v>17</v>
      </c>
      <c r="Q12" s="31"/>
    </row>
    <row r="13" spans="1:17" ht="12.75">
      <c r="A13" s="13">
        <v>6</v>
      </c>
      <c r="B13" s="13" t="s">
        <v>12</v>
      </c>
      <c r="C13" s="14">
        <v>66</v>
      </c>
      <c r="D13" s="14">
        <v>3</v>
      </c>
      <c r="E13" s="14">
        <v>51</v>
      </c>
      <c r="F13" s="23">
        <f t="shared" si="2"/>
        <v>48</v>
      </c>
      <c r="G13" s="14">
        <v>0</v>
      </c>
      <c r="H13" s="14">
        <v>3</v>
      </c>
      <c r="I13" s="14">
        <v>12</v>
      </c>
      <c r="J13" s="14">
        <v>10</v>
      </c>
      <c r="K13" s="14">
        <v>13</v>
      </c>
      <c r="L13" s="14">
        <v>9</v>
      </c>
      <c r="M13" s="14">
        <v>4</v>
      </c>
      <c r="N13" s="16">
        <f t="shared" si="0"/>
        <v>51</v>
      </c>
      <c r="Q13" s="31"/>
    </row>
    <row r="14" spans="1:17" ht="12.75">
      <c r="A14" s="13">
        <v>7</v>
      </c>
      <c r="B14" s="13" t="s">
        <v>62</v>
      </c>
      <c r="C14" s="14">
        <v>34</v>
      </c>
      <c r="D14" s="14">
        <v>2</v>
      </c>
      <c r="E14" s="14">
        <v>26</v>
      </c>
      <c r="F14" s="23">
        <f t="shared" si="2"/>
        <v>24</v>
      </c>
      <c r="G14" s="14">
        <v>1</v>
      </c>
      <c r="H14" s="14">
        <v>1</v>
      </c>
      <c r="I14" s="14">
        <v>5</v>
      </c>
      <c r="J14" s="14">
        <v>4</v>
      </c>
      <c r="K14" s="14">
        <v>10</v>
      </c>
      <c r="L14" s="14">
        <v>4</v>
      </c>
      <c r="M14" s="14">
        <v>1</v>
      </c>
      <c r="N14" s="16">
        <f t="shared" si="0"/>
        <v>26</v>
      </c>
      <c r="Q14" s="31"/>
    </row>
    <row r="15" spans="1:17" ht="12.75">
      <c r="A15" s="13">
        <v>8</v>
      </c>
      <c r="B15" s="13" t="s">
        <v>71</v>
      </c>
      <c r="C15" s="14">
        <v>36</v>
      </c>
      <c r="D15" s="14">
        <v>2</v>
      </c>
      <c r="E15" s="14">
        <v>26</v>
      </c>
      <c r="F15" s="23">
        <f t="shared" si="2"/>
        <v>19</v>
      </c>
      <c r="G15" s="14">
        <v>0</v>
      </c>
      <c r="H15" s="14">
        <v>7</v>
      </c>
      <c r="I15" s="14">
        <v>4</v>
      </c>
      <c r="J15" s="14">
        <v>6</v>
      </c>
      <c r="K15" s="14">
        <v>4</v>
      </c>
      <c r="L15" s="14">
        <v>5</v>
      </c>
      <c r="M15" s="14">
        <v>0</v>
      </c>
      <c r="N15" s="16">
        <f t="shared" si="0"/>
        <v>26</v>
      </c>
      <c r="Q15" s="31"/>
    </row>
    <row r="16" spans="1:17" ht="12.75">
      <c r="A16" s="13">
        <v>9</v>
      </c>
      <c r="B16" s="13" t="s">
        <v>72</v>
      </c>
      <c r="C16" s="14">
        <v>33</v>
      </c>
      <c r="D16" s="14">
        <v>2</v>
      </c>
      <c r="E16" s="14">
        <v>19</v>
      </c>
      <c r="F16" s="23">
        <f t="shared" si="2"/>
        <v>18</v>
      </c>
      <c r="G16" s="14">
        <v>1</v>
      </c>
      <c r="H16" s="14">
        <v>0</v>
      </c>
      <c r="I16" s="14">
        <v>5</v>
      </c>
      <c r="J16" s="14">
        <v>2</v>
      </c>
      <c r="K16" s="14">
        <v>6</v>
      </c>
      <c r="L16" s="14">
        <v>5</v>
      </c>
      <c r="M16" s="14">
        <v>0</v>
      </c>
      <c r="N16" s="16">
        <f t="shared" si="0"/>
        <v>19</v>
      </c>
      <c r="Q16" s="31"/>
    </row>
    <row r="17" spans="1:17" ht="12.75">
      <c r="A17" s="13">
        <v>10</v>
      </c>
      <c r="B17" s="13" t="s">
        <v>16</v>
      </c>
      <c r="C17" s="14">
        <v>25</v>
      </c>
      <c r="D17" s="14">
        <v>1</v>
      </c>
      <c r="E17" s="14">
        <v>21</v>
      </c>
      <c r="F17" s="23">
        <f t="shared" si="2"/>
        <v>19</v>
      </c>
      <c r="G17" s="14">
        <v>2</v>
      </c>
      <c r="H17" s="14">
        <v>0</v>
      </c>
      <c r="I17" s="14">
        <v>3</v>
      </c>
      <c r="J17" s="14">
        <v>7</v>
      </c>
      <c r="K17" s="14">
        <v>4</v>
      </c>
      <c r="L17" s="14">
        <v>4</v>
      </c>
      <c r="M17" s="14">
        <v>1</v>
      </c>
      <c r="N17" s="16">
        <f t="shared" si="0"/>
        <v>21</v>
      </c>
      <c r="Q17" s="31"/>
    </row>
    <row r="18" spans="2:17" s="21" customFormat="1" ht="12.75">
      <c r="B18" s="15" t="s">
        <v>24</v>
      </c>
      <c r="C18" s="38">
        <f aca="true" t="shared" si="3" ref="C18:N18">SUM(C9:C17)</f>
        <v>369</v>
      </c>
      <c r="D18" s="38">
        <f t="shared" si="3"/>
        <v>20</v>
      </c>
      <c r="E18" s="38">
        <f t="shared" si="3"/>
        <v>262</v>
      </c>
      <c r="F18" s="38">
        <f t="shared" si="3"/>
        <v>238</v>
      </c>
      <c r="G18" s="38">
        <f t="shared" si="3"/>
        <v>7</v>
      </c>
      <c r="H18" s="38">
        <f t="shared" si="3"/>
        <v>17</v>
      </c>
      <c r="I18" s="38">
        <f t="shared" si="3"/>
        <v>51</v>
      </c>
      <c r="J18" s="38">
        <f t="shared" si="3"/>
        <v>48</v>
      </c>
      <c r="K18" s="38">
        <f t="shared" si="3"/>
        <v>69</v>
      </c>
      <c r="L18" s="38">
        <f t="shared" si="3"/>
        <v>57</v>
      </c>
      <c r="M18" s="38">
        <f t="shared" si="3"/>
        <v>13</v>
      </c>
      <c r="N18" s="15">
        <f t="shared" si="3"/>
        <v>262</v>
      </c>
      <c r="Q18" s="30"/>
    </row>
    <row r="19" ht="12.75">
      <c r="Q19" s="31"/>
    </row>
    <row r="20" spans="2:17" s="21" customFormat="1" ht="12.75">
      <c r="B20" s="39" t="s">
        <v>25</v>
      </c>
      <c r="C20" s="40">
        <f aca="true" t="shared" si="4" ref="C20:N20">C8+C18</f>
        <v>1052</v>
      </c>
      <c r="D20" s="40">
        <f t="shared" si="4"/>
        <v>50</v>
      </c>
      <c r="E20" s="40">
        <f t="shared" si="4"/>
        <v>809</v>
      </c>
      <c r="F20" s="40">
        <f t="shared" si="4"/>
        <v>688</v>
      </c>
      <c r="G20" s="40">
        <f t="shared" si="4"/>
        <v>23</v>
      </c>
      <c r="H20" s="40">
        <f t="shared" si="4"/>
        <v>98</v>
      </c>
      <c r="I20" s="40">
        <f t="shared" si="4"/>
        <v>154</v>
      </c>
      <c r="J20" s="40">
        <f t="shared" si="4"/>
        <v>154</v>
      </c>
      <c r="K20" s="40">
        <f t="shared" si="4"/>
        <v>190</v>
      </c>
      <c r="L20" s="40">
        <f t="shared" si="4"/>
        <v>165</v>
      </c>
      <c r="M20" s="40">
        <f t="shared" si="4"/>
        <v>25</v>
      </c>
      <c r="N20" s="40">
        <f t="shared" si="4"/>
        <v>809</v>
      </c>
      <c r="Q20" s="30"/>
    </row>
    <row r="21" spans="14:17" ht="12.75">
      <c r="N21" s="22"/>
      <c r="Q21" s="31"/>
    </row>
    <row r="22" spans="5:14" ht="12.75">
      <c r="E22" s="14" t="s">
        <v>79</v>
      </c>
      <c r="N22" s="22"/>
    </row>
    <row r="23" ht="12.75">
      <c r="N23" s="22"/>
    </row>
    <row r="24" spans="2:16" ht="12.75">
      <c r="B24" s="22"/>
      <c r="C24" s="2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22"/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22"/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6" ht="12.75">
      <c r="B27" s="22"/>
      <c r="C27" s="2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2:16" ht="12.75">
      <c r="B28" s="22"/>
      <c r="C28" s="2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 ht="12.75">
      <c r="B29" s="22"/>
      <c r="C29" s="2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2:16" ht="12.75">
      <c r="B30" s="22"/>
      <c r="C30" s="2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2:16" ht="12.75">
      <c r="B31" s="22"/>
      <c r="C31" s="2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6" ht="12.75">
      <c r="B32" s="22"/>
      <c r="C32" s="2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22"/>
      <c r="C33" s="2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ht="12.75">
      <c r="B34" s="22"/>
      <c r="C34" s="2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ht="12.75">
      <c r="B35" s="22"/>
      <c r="C35" s="2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2:16" ht="12.75">
      <c r="B36" s="22"/>
      <c r="C36" s="2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ht="12.75">
      <c r="B37" s="22"/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ht="12.75">
      <c r="B38" s="22"/>
      <c r="C38" s="2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12.75">
      <c r="B39" s="22"/>
      <c r="C39" s="2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2:16" ht="12.75">
      <c r="B40" s="22"/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2:16" ht="12.75">
      <c r="B41" s="22"/>
      <c r="C41" s="2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2.75">
      <c r="N42" s="22"/>
    </row>
    <row r="43" ht="12.75">
      <c r="N43" s="22"/>
    </row>
    <row r="44" ht="12.75">
      <c r="N44" s="22"/>
    </row>
    <row r="45" ht="12.75">
      <c r="N45" s="22"/>
    </row>
    <row r="46" ht="12.75">
      <c r="N46" s="22"/>
    </row>
    <row r="47" ht="12.75">
      <c r="N47" s="22"/>
    </row>
    <row r="48" ht="12.75">
      <c r="N48" s="22"/>
    </row>
    <row r="49" ht="12.75">
      <c r="N49" s="22"/>
    </row>
    <row r="50" spans="3:16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2"/>
      <c r="O50" s="13"/>
      <c r="P50" s="13"/>
    </row>
    <row r="51" spans="3:16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2"/>
      <c r="O51" s="13"/>
      <c r="P51" s="13"/>
    </row>
    <row r="52" spans="3:16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2"/>
      <c r="O52" s="13"/>
      <c r="P52" s="13"/>
    </row>
    <row r="53" spans="3:16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2"/>
      <c r="O53" s="13"/>
      <c r="P53" s="13"/>
    </row>
    <row r="54" spans="3:16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2"/>
      <c r="O54" s="13"/>
      <c r="P54" s="13"/>
    </row>
    <row r="55" spans="3:16" ht="12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2"/>
      <c r="O55" s="13"/>
      <c r="P55" s="13"/>
    </row>
    <row r="56" spans="3:16" ht="12.7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2"/>
      <c r="O56" s="13"/>
      <c r="P56" s="13"/>
    </row>
    <row r="57" spans="3:16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2"/>
      <c r="O57" s="13"/>
      <c r="P57" s="13"/>
    </row>
    <row r="58" spans="3:16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2"/>
      <c r="O58" s="13"/>
      <c r="P58" s="13"/>
    </row>
    <row r="59" spans="3:16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2"/>
      <c r="O59" s="13"/>
      <c r="P59" s="13"/>
    </row>
    <row r="60" spans="3:16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2"/>
      <c r="O60" s="13"/>
      <c r="P60" s="13"/>
    </row>
    <row r="61" spans="3:16" ht="12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2"/>
      <c r="O61" s="13"/>
      <c r="P61" s="13"/>
    </row>
    <row r="62" spans="3:16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2"/>
      <c r="O62" s="13"/>
      <c r="P62" s="13"/>
    </row>
    <row r="63" spans="3:16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2"/>
      <c r="O63" s="13"/>
      <c r="P63" s="13"/>
    </row>
    <row r="64" spans="3:16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2"/>
      <c r="O64" s="13"/>
      <c r="P64" s="13"/>
    </row>
  </sheetData>
  <sheetProtection/>
  <mergeCells count="1">
    <mergeCell ref="B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.140625" style="50" customWidth="1"/>
    <col min="2" max="2" width="42.00390625" style="50" customWidth="1"/>
    <col min="3" max="3" width="12.140625" style="51" customWidth="1"/>
    <col min="4" max="4" width="14.140625" style="51" customWidth="1"/>
    <col min="5" max="5" width="12.421875" style="53" customWidth="1"/>
    <col min="6" max="6" width="9.8515625" style="51" customWidth="1"/>
    <col min="7" max="7" width="10.8515625" style="53" customWidth="1"/>
    <col min="8" max="8" width="9.7109375" style="53" customWidth="1"/>
    <col min="9" max="9" width="8.8515625" style="53" customWidth="1"/>
    <col min="10" max="11" width="10.28125" style="53" customWidth="1"/>
    <col min="12" max="16384" width="9.140625" style="50" customWidth="1"/>
  </cols>
  <sheetData>
    <row r="1" spans="1:11" ht="12.75">
      <c r="A1" s="3"/>
      <c r="B1" s="3"/>
      <c r="C1" s="4"/>
      <c r="D1" s="74" t="s">
        <v>81</v>
      </c>
      <c r="E1" s="75"/>
      <c r="F1" s="75"/>
      <c r="G1" s="75"/>
      <c r="H1" s="75"/>
      <c r="I1" s="75"/>
      <c r="J1" s="75"/>
      <c r="K1" s="29"/>
    </row>
    <row r="2" spans="1:11" ht="12.75">
      <c r="A2" s="3"/>
      <c r="B2" s="3"/>
      <c r="C2" s="4"/>
      <c r="D2" s="4"/>
      <c r="E2" s="5"/>
      <c r="F2" s="4"/>
      <c r="G2" s="5"/>
      <c r="H2" s="5"/>
      <c r="I2" s="73"/>
      <c r="J2" s="73"/>
      <c r="K2" s="73"/>
    </row>
    <row r="3" spans="1:11" s="52" customFormat="1" ht="38.25">
      <c r="A3" s="6"/>
      <c r="B3" s="6"/>
      <c r="C3" s="7" t="s">
        <v>21</v>
      </c>
      <c r="D3" s="7" t="s">
        <v>61</v>
      </c>
      <c r="E3" s="29" t="s">
        <v>17</v>
      </c>
      <c r="F3" s="7" t="s">
        <v>18</v>
      </c>
      <c r="G3" s="29" t="s">
        <v>19</v>
      </c>
      <c r="H3" s="7" t="s">
        <v>20</v>
      </c>
      <c r="I3" s="7" t="s">
        <v>83</v>
      </c>
      <c r="J3" s="7" t="s">
        <v>23</v>
      </c>
      <c r="K3" s="7" t="s">
        <v>84</v>
      </c>
    </row>
    <row r="4" spans="1:11" ht="12.75">
      <c r="A4" s="3">
        <v>1</v>
      </c>
      <c r="B4" s="68" t="s">
        <v>63</v>
      </c>
      <c r="C4" s="4">
        <v>174</v>
      </c>
      <c r="D4" s="4">
        <v>89</v>
      </c>
      <c r="E4" s="8">
        <v>16167</v>
      </c>
      <c r="F4" s="9">
        <v>11563</v>
      </c>
      <c r="G4" s="9">
        <v>4604</v>
      </c>
      <c r="H4" s="5">
        <v>2641</v>
      </c>
      <c r="I4" s="25">
        <f>H4*100/G4</f>
        <v>57.363162467419635</v>
      </c>
      <c r="J4" s="5">
        <f>G4-H4</f>
        <v>1963</v>
      </c>
      <c r="K4" s="26">
        <f>J4*100/G4</f>
        <v>42.636837532580365</v>
      </c>
    </row>
    <row r="5" spans="1:11" ht="12.75">
      <c r="A5" s="3">
        <v>2</v>
      </c>
      <c r="B5" s="68" t="s">
        <v>64</v>
      </c>
      <c r="C5" s="4">
        <v>142</v>
      </c>
      <c r="D5" s="4">
        <v>77</v>
      </c>
      <c r="E5" s="8">
        <v>15334</v>
      </c>
      <c r="F5" s="4">
        <v>10946</v>
      </c>
      <c r="G5" s="5">
        <v>4388</v>
      </c>
      <c r="H5" s="5">
        <v>3297</v>
      </c>
      <c r="I5" s="25">
        <f aca="true" t="shared" si="0" ref="I5:I17">H5*100/G5</f>
        <v>75.13673655423884</v>
      </c>
      <c r="J5" s="5">
        <f aca="true" t="shared" si="1" ref="J5:J17">G5-H5</f>
        <v>1091</v>
      </c>
      <c r="K5" s="26">
        <f aca="true" t="shared" si="2" ref="K5:K17">J5*100/G5</f>
        <v>24.863263445761167</v>
      </c>
    </row>
    <row r="6" spans="1:11" ht="12.75">
      <c r="A6" s="3">
        <v>3</v>
      </c>
      <c r="B6" s="68" t="s">
        <v>65</v>
      </c>
      <c r="C6" s="4">
        <v>173</v>
      </c>
      <c r="D6" s="4">
        <v>110</v>
      </c>
      <c r="E6" s="8">
        <v>21411</v>
      </c>
      <c r="F6" s="4">
        <v>14661</v>
      </c>
      <c r="G6" s="5">
        <v>6750</v>
      </c>
      <c r="H6" s="5">
        <v>1731</v>
      </c>
      <c r="I6" s="25">
        <f t="shared" si="0"/>
        <v>25.644444444444446</v>
      </c>
      <c r="J6" s="5">
        <f t="shared" si="1"/>
        <v>5019</v>
      </c>
      <c r="K6" s="26">
        <f t="shared" si="2"/>
        <v>74.35555555555555</v>
      </c>
    </row>
    <row r="7" spans="1:11" ht="12.75">
      <c r="A7" s="3">
        <v>4</v>
      </c>
      <c r="B7" s="68" t="s">
        <v>66</v>
      </c>
      <c r="C7" s="4">
        <v>175</v>
      </c>
      <c r="D7" s="4">
        <v>88</v>
      </c>
      <c r="E7" s="8">
        <v>16765</v>
      </c>
      <c r="F7" s="4">
        <v>12720</v>
      </c>
      <c r="G7" s="5">
        <v>4045</v>
      </c>
      <c r="H7" s="5">
        <v>2432</v>
      </c>
      <c r="I7" s="25">
        <f t="shared" si="0"/>
        <v>60.12360939431397</v>
      </c>
      <c r="J7" s="5">
        <f t="shared" si="1"/>
        <v>1613</v>
      </c>
      <c r="K7" s="26">
        <f t="shared" si="2"/>
        <v>39.87639060568603</v>
      </c>
    </row>
    <row r="8" spans="1:11" ht="12.75">
      <c r="A8" s="3">
        <v>5</v>
      </c>
      <c r="B8" s="68" t="s">
        <v>67</v>
      </c>
      <c r="C8" s="4">
        <v>173</v>
      </c>
      <c r="D8" s="4">
        <v>95</v>
      </c>
      <c r="E8" s="8">
        <v>17452</v>
      </c>
      <c r="F8" s="4">
        <v>12740</v>
      </c>
      <c r="G8" s="5">
        <v>4712</v>
      </c>
      <c r="H8" s="5">
        <v>1487</v>
      </c>
      <c r="I8" s="25">
        <f t="shared" si="0"/>
        <v>31.557724957555177</v>
      </c>
      <c r="J8" s="5">
        <f t="shared" si="1"/>
        <v>3225</v>
      </c>
      <c r="K8" s="26">
        <f t="shared" si="2"/>
        <v>68.44227504244482</v>
      </c>
    </row>
    <row r="9" spans="1:11" ht="12.75">
      <c r="A9" s="3">
        <v>7</v>
      </c>
      <c r="B9" s="27" t="s">
        <v>47</v>
      </c>
      <c r="C9" s="4">
        <v>136</v>
      </c>
      <c r="D9" s="4">
        <v>8</v>
      </c>
      <c r="E9" s="8">
        <v>1611</v>
      </c>
      <c r="F9" s="4">
        <v>1333</v>
      </c>
      <c r="G9" s="5">
        <v>278</v>
      </c>
      <c r="H9" s="5">
        <v>158</v>
      </c>
      <c r="I9" s="25">
        <f t="shared" si="0"/>
        <v>56.83453237410072</v>
      </c>
      <c r="J9" s="5">
        <f t="shared" si="1"/>
        <v>120</v>
      </c>
      <c r="K9" s="26">
        <f t="shared" si="2"/>
        <v>43.16546762589928</v>
      </c>
    </row>
    <row r="10" spans="1:11" ht="12.75">
      <c r="A10" s="3">
        <v>8</v>
      </c>
      <c r="B10" s="27" t="s">
        <v>73</v>
      </c>
      <c r="C10" s="4">
        <v>132</v>
      </c>
      <c r="D10" s="4">
        <v>8</v>
      </c>
      <c r="E10" s="8">
        <v>1594</v>
      </c>
      <c r="F10" s="4">
        <v>905</v>
      </c>
      <c r="G10" s="5">
        <v>689</v>
      </c>
      <c r="H10" s="5">
        <v>295</v>
      </c>
      <c r="I10" s="25">
        <f t="shared" si="0"/>
        <v>42.81567489114659</v>
      </c>
      <c r="J10" s="5">
        <f t="shared" si="1"/>
        <v>394</v>
      </c>
      <c r="K10" s="26">
        <f t="shared" si="2"/>
        <v>57.18432510885341</v>
      </c>
    </row>
    <row r="11" spans="1:11" ht="12.75">
      <c r="A11" s="3">
        <v>9</v>
      </c>
      <c r="B11" s="27" t="s">
        <v>70</v>
      </c>
      <c r="C11" s="4">
        <v>638</v>
      </c>
      <c r="D11" s="51">
        <v>57</v>
      </c>
      <c r="E11" s="4">
        <v>9489</v>
      </c>
      <c r="F11" s="67">
        <v>6293</v>
      </c>
      <c r="G11" s="5">
        <v>3196</v>
      </c>
      <c r="H11" s="5">
        <v>1986</v>
      </c>
      <c r="I11" s="25">
        <f t="shared" si="0"/>
        <v>62.14017521902378</v>
      </c>
      <c r="J11" s="5">
        <f t="shared" si="1"/>
        <v>1210</v>
      </c>
      <c r="K11" s="26">
        <f t="shared" si="2"/>
        <v>37.85982478097622</v>
      </c>
    </row>
    <row r="12" spans="1:11" s="63" customFormat="1" ht="12.75">
      <c r="A12" s="27">
        <v>10</v>
      </c>
      <c r="B12" s="27" t="s">
        <v>11</v>
      </c>
      <c r="C12" s="28">
        <v>289</v>
      </c>
      <c r="D12" s="28">
        <v>13</v>
      </c>
      <c r="E12" s="66">
        <v>2398</v>
      </c>
      <c r="F12" s="65">
        <v>1947</v>
      </c>
      <c r="G12" s="62">
        <v>451</v>
      </c>
      <c r="H12" s="62">
        <v>333</v>
      </c>
      <c r="I12" s="26">
        <f t="shared" si="0"/>
        <v>73.83592017738358</v>
      </c>
      <c r="J12" s="62">
        <f t="shared" si="1"/>
        <v>118</v>
      </c>
      <c r="K12" s="26">
        <f t="shared" si="2"/>
        <v>26.164079822616408</v>
      </c>
    </row>
    <row r="13" spans="1:11" s="63" customFormat="1" ht="12.75">
      <c r="A13" s="27">
        <v>11</v>
      </c>
      <c r="B13" s="27" t="s">
        <v>12</v>
      </c>
      <c r="C13" s="28">
        <v>142</v>
      </c>
      <c r="D13" s="28">
        <v>37</v>
      </c>
      <c r="E13" s="61">
        <v>7243</v>
      </c>
      <c r="F13" s="28">
        <v>6134</v>
      </c>
      <c r="G13" s="62">
        <v>1109</v>
      </c>
      <c r="H13" s="62">
        <v>699</v>
      </c>
      <c r="I13" s="26">
        <f t="shared" si="0"/>
        <v>63.0297565374211</v>
      </c>
      <c r="J13" s="62">
        <f t="shared" si="1"/>
        <v>410</v>
      </c>
      <c r="K13" s="26">
        <f t="shared" si="2"/>
        <v>36.9702434625789</v>
      </c>
    </row>
    <row r="14" spans="1:11" s="63" customFormat="1" ht="12.75">
      <c r="A14" s="27">
        <v>12</v>
      </c>
      <c r="B14" s="27" t="s">
        <v>62</v>
      </c>
      <c r="C14" s="28">
        <v>292</v>
      </c>
      <c r="D14" s="28">
        <v>22</v>
      </c>
      <c r="E14" s="66">
        <v>4166</v>
      </c>
      <c r="F14" s="28">
        <v>3349</v>
      </c>
      <c r="G14" s="62">
        <v>817</v>
      </c>
      <c r="H14" s="62">
        <v>581</v>
      </c>
      <c r="I14" s="26">
        <f t="shared" si="0"/>
        <v>71.11383108935128</v>
      </c>
      <c r="J14" s="62">
        <f t="shared" si="1"/>
        <v>236</v>
      </c>
      <c r="K14" s="26">
        <f t="shared" si="2"/>
        <v>28.886168910648713</v>
      </c>
    </row>
    <row r="15" spans="1:11" ht="12.75">
      <c r="A15" s="3">
        <v>13</v>
      </c>
      <c r="B15" s="27" t="s">
        <v>71</v>
      </c>
      <c r="C15" s="4">
        <v>160</v>
      </c>
      <c r="D15" s="4">
        <v>19</v>
      </c>
      <c r="E15" s="8">
        <v>3772</v>
      </c>
      <c r="F15" s="4">
        <v>3057</v>
      </c>
      <c r="G15" s="5">
        <v>715</v>
      </c>
      <c r="H15" s="5">
        <v>388</v>
      </c>
      <c r="I15" s="25">
        <f t="shared" si="0"/>
        <v>54.26573426573427</v>
      </c>
      <c r="J15" s="5">
        <f t="shared" si="1"/>
        <v>327</v>
      </c>
      <c r="K15" s="26">
        <f t="shared" si="2"/>
        <v>45.73426573426573</v>
      </c>
    </row>
    <row r="16" spans="1:11" ht="12.75">
      <c r="A16" s="3">
        <v>14</v>
      </c>
      <c r="B16" s="27" t="s">
        <v>72</v>
      </c>
      <c r="C16" s="4">
        <v>352</v>
      </c>
      <c r="D16" s="4">
        <v>15</v>
      </c>
      <c r="E16" s="8">
        <v>2968</v>
      </c>
      <c r="F16" s="4">
        <v>2007</v>
      </c>
      <c r="G16" s="5">
        <v>961</v>
      </c>
      <c r="H16" s="5">
        <v>247</v>
      </c>
      <c r="I16" s="25">
        <f t="shared" si="0"/>
        <v>25.70239334027055</v>
      </c>
      <c r="J16" s="5">
        <f t="shared" si="1"/>
        <v>714</v>
      </c>
      <c r="K16" s="26">
        <f t="shared" si="2"/>
        <v>74.29760665972945</v>
      </c>
    </row>
    <row r="17" spans="1:11" ht="12.75">
      <c r="A17" s="3">
        <v>15</v>
      </c>
      <c r="B17" s="27" t="s">
        <v>16</v>
      </c>
      <c r="C17" s="4">
        <v>142</v>
      </c>
      <c r="D17" s="4">
        <v>16</v>
      </c>
      <c r="E17" s="8">
        <v>2868</v>
      </c>
      <c r="F17" s="4">
        <v>1978</v>
      </c>
      <c r="G17" s="5">
        <v>890</v>
      </c>
      <c r="H17" s="5">
        <v>509</v>
      </c>
      <c r="I17" s="25">
        <f t="shared" si="0"/>
        <v>57.19101123595506</v>
      </c>
      <c r="J17" s="5">
        <f t="shared" si="1"/>
        <v>381</v>
      </c>
      <c r="K17" s="26">
        <f t="shared" si="2"/>
        <v>42.80898876404494</v>
      </c>
    </row>
    <row r="18" spans="1:11" s="54" customFormat="1" ht="12.75">
      <c r="A18" s="2"/>
      <c r="B18" s="2"/>
      <c r="C18" s="32">
        <f aca="true" t="shared" si="3" ref="C18:H18">SUM(C4:C17)</f>
        <v>3120</v>
      </c>
      <c r="D18" s="32">
        <f t="shared" si="3"/>
        <v>654</v>
      </c>
      <c r="E18" s="33">
        <f t="shared" si="3"/>
        <v>123238</v>
      </c>
      <c r="F18" s="32">
        <f t="shared" si="3"/>
        <v>89633</v>
      </c>
      <c r="G18" s="33">
        <f t="shared" si="3"/>
        <v>33605</v>
      </c>
      <c r="H18" s="33">
        <f t="shared" si="3"/>
        <v>16784</v>
      </c>
      <c r="I18" s="34">
        <f>AVERAGE(I4:I17)</f>
        <v>54.05390763916851</v>
      </c>
      <c r="J18" s="33">
        <f>SUM(J4:J17)</f>
        <v>16821</v>
      </c>
      <c r="K18" s="35">
        <f>AVERAGE(K4:K17)</f>
        <v>45.94609236083149</v>
      </c>
    </row>
  </sheetData>
  <sheetProtection/>
  <mergeCells count="1">
    <mergeCell ref="D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140625" style="3" customWidth="1"/>
    <col min="2" max="2" width="42.28125" style="3" customWidth="1"/>
    <col min="3" max="4" width="13.00390625" style="4" customWidth="1"/>
    <col min="5" max="5" width="12.8515625" style="5" customWidth="1"/>
    <col min="6" max="6" width="14.00390625" style="5" customWidth="1"/>
    <col min="7" max="46" width="9.140625" style="3" customWidth="1"/>
    <col min="47" max="16384" width="9.140625" style="1" customWidth="1"/>
  </cols>
  <sheetData>
    <row r="1" spans="1:6" ht="12.75" customHeight="1">
      <c r="A1" s="96" t="s">
        <v>82</v>
      </c>
      <c r="B1" s="97"/>
      <c r="C1" s="97"/>
      <c r="D1" s="97"/>
      <c r="E1" s="97"/>
      <c r="F1" s="98"/>
    </row>
    <row r="2" spans="3:6" s="6" customFormat="1" ht="63.75">
      <c r="C2" s="64" t="s">
        <v>22</v>
      </c>
      <c r="D2" s="64" t="s">
        <v>74</v>
      </c>
      <c r="E2" s="64" t="s">
        <v>75</v>
      </c>
      <c r="F2" s="64" t="s">
        <v>76</v>
      </c>
    </row>
    <row r="3" spans="1:6" ht="12.75">
      <c r="A3" s="3">
        <v>1</v>
      </c>
      <c r="B3" s="68" t="s">
        <v>63</v>
      </c>
      <c r="C3" s="24">
        <v>101</v>
      </c>
      <c r="D3" s="24">
        <v>214</v>
      </c>
      <c r="E3" s="62">
        <v>1825</v>
      </c>
      <c r="F3" s="26">
        <v>18</v>
      </c>
    </row>
    <row r="4" spans="1:6" ht="12.75">
      <c r="A4" s="3">
        <v>2</v>
      </c>
      <c r="B4" s="68" t="s">
        <v>64</v>
      </c>
      <c r="C4" s="24">
        <v>108</v>
      </c>
      <c r="D4" s="24">
        <v>108</v>
      </c>
      <c r="E4" s="62"/>
      <c r="F4" s="26">
        <v>0</v>
      </c>
    </row>
    <row r="5" spans="1:6" ht="12.75">
      <c r="A5" s="3">
        <v>3</v>
      </c>
      <c r="B5" s="68" t="s">
        <v>65</v>
      </c>
      <c r="C5" s="24">
        <v>130</v>
      </c>
      <c r="D5" s="24">
        <v>254</v>
      </c>
      <c r="E5" s="62">
        <v>1732</v>
      </c>
      <c r="F5" s="26">
        <v>13</v>
      </c>
    </row>
    <row r="6" spans="1:6" ht="12.75">
      <c r="A6" s="3">
        <v>4</v>
      </c>
      <c r="B6" s="68" t="s">
        <v>66</v>
      </c>
      <c r="C6" s="24">
        <v>105</v>
      </c>
      <c r="D6" s="24">
        <v>196</v>
      </c>
      <c r="E6" s="62">
        <v>2399</v>
      </c>
      <c r="F6" s="26">
        <v>23</v>
      </c>
    </row>
    <row r="7" spans="1:6" ht="12.75">
      <c r="A7" s="3">
        <v>5</v>
      </c>
      <c r="B7" s="68" t="s">
        <v>67</v>
      </c>
      <c r="C7" s="24">
        <v>103</v>
      </c>
      <c r="D7" s="24">
        <v>213</v>
      </c>
      <c r="E7" s="62">
        <v>1487</v>
      </c>
      <c r="F7" s="26">
        <v>14</v>
      </c>
    </row>
    <row r="8" spans="2:6" ht="12.75">
      <c r="B8" s="27"/>
      <c r="C8" s="28"/>
      <c r="D8" s="28"/>
      <c r="E8" s="62"/>
      <c r="F8" s="26"/>
    </row>
    <row r="9" spans="1:6" ht="12.75">
      <c r="A9" s="3">
        <v>7</v>
      </c>
      <c r="B9" s="27" t="s">
        <v>47</v>
      </c>
      <c r="C9" s="24">
        <v>13</v>
      </c>
      <c r="D9" s="24"/>
      <c r="E9" s="62"/>
      <c r="F9" s="26">
        <v>0</v>
      </c>
    </row>
    <row r="10" spans="1:6" ht="12.75">
      <c r="A10" s="3">
        <v>8</v>
      </c>
      <c r="B10" s="27" t="s">
        <v>49</v>
      </c>
      <c r="C10" s="24">
        <v>13</v>
      </c>
      <c r="D10" s="24">
        <v>26</v>
      </c>
      <c r="E10" s="62">
        <v>295</v>
      </c>
      <c r="F10" s="26">
        <v>23</v>
      </c>
    </row>
    <row r="11" spans="1:6" ht="12.75">
      <c r="A11" s="3">
        <v>9</v>
      </c>
      <c r="B11" s="27" t="s">
        <v>48</v>
      </c>
      <c r="C11" s="24">
        <v>76</v>
      </c>
      <c r="D11" s="24">
        <v>60</v>
      </c>
      <c r="E11" s="62">
        <v>457</v>
      </c>
      <c r="F11" s="26">
        <v>6</v>
      </c>
    </row>
    <row r="12" spans="1:6" ht="12.75">
      <c r="A12" s="3">
        <v>10</v>
      </c>
      <c r="B12" s="27" t="s">
        <v>11</v>
      </c>
      <c r="C12" s="24">
        <v>17</v>
      </c>
      <c r="D12" s="24">
        <v>48</v>
      </c>
      <c r="E12" s="62">
        <v>333</v>
      </c>
      <c r="F12" s="26">
        <v>20</v>
      </c>
    </row>
    <row r="13" spans="1:6" ht="12.75">
      <c r="A13" s="3">
        <v>11</v>
      </c>
      <c r="B13" s="27" t="s">
        <v>12</v>
      </c>
      <c r="C13" s="24">
        <v>51</v>
      </c>
      <c r="D13" s="24">
        <v>100</v>
      </c>
      <c r="E13" s="62">
        <v>699</v>
      </c>
      <c r="F13" s="26">
        <v>14</v>
      </c>
    </row>
    <row r="14" spans="1:6" ht="12.75">
      <c r="A14" s="3">
        <v>12</v>
      </c>
      <c r="B14" s="27" t="s">
        <v>13</v>
      </c>
      <c r="C14" s="24">
        <v>26</v>
      </c>
      <c r="D14" s="24">
        <v>95</v>
      </c>
      <c r="E14" s="62">
        <v>688</v>
      </c>
      <c r="F14" s="26">
        <v>26</v>
      </c>
    </row>
    <row r="15" spans="1:6" ht="12.75">
      <c r="A15" s="3">
        <v>13</v>
      </c>
      <c r="B15" s="27" t="s">
        <v>14</v>
      </c>
      <c r="C15" s="24">
        <v>26</v>
      </c>
      <c r="D15" s="24">
        <v>50</v>
      </c>
      <c r="E15" s="62">
        <v>289</v>
      </c>
      <c r="F15" s="26">
        <v>11</v>
      </c>
    </row>
    <row r="16" spans="1:6" ht="12.75">
      <c r="A16" s="3">
        <v>14</v>
      </c>
      <c r="B16" s="27" t="s">
        <v>15</v>
      </c>
      <c r="C16" s="24">
        <v>19</v>
      </c>
      <c r="D16" s="24">
        <v>44</v>
      </c>
      <c r="E16" s="62">
        <v>247</v>
      </c>
      <c r="F16" s="26">
        <v>13</v>
      </c>
    </row>
    <row r="17" spans="1:6" ht="12.75">
      <c r="A17" s="3">
        <v>15</v>
      </c>
      <c r="B17" s="27" t="s">
        <v>16</v>
      </c>
      <c r="C17" s="24">
        <v>21</v>
      </c>
      <c r="D17" s="24">
        <v>60</v>
      </c>
      <c r="E17" s="62">
        <v>509</v>
      </c>
      <c r="F17" s="26">
        <v>24</v>
      </c>
    </row>
    <row r="18" spans="3:6" s="2" customFormat="1" ht="12.75">
      <c r="C18" s="32">
        <f>SUM(C3:C17)</f>
        <v>809</v>
      </c>
      <c r="D18" s="32">
        <f>SUM(D3:D17)</f>
        <v>1468</v>
      </c>
      <c r="E18" s="33">
        <f>SUM(E3:E17)</f>
        <v>10960</v>
      </c>
      <c r="F18" s="35">
        <v>15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F23" sqref="F23"/>
    </sheetView>
  </sheetViews>
  <sheetFormatPr defaultColWidth="9.140625" defaultRowHeight="12.75"/>
  <cols>
    <col min="1" max="1" width="4.8515625" style="17" customWidth="1"/>
    <col min="2" max="2" width="42.28125" style="17" customWidth="1"/>
    <col min="3" max="4" width="9.140625" style="18" customWidth="1"/>
    <col min="5" max="5" width="11.28125" style="18" customWidth="1"/>
    <col min="6" max="6" width="11.57421875" style="18" customWidth="1"/>
    <col min="7" max="8" width="9.140625" style="18" customWidth="1"/>
    <col min="9" max="9" width="10.28125" style="18" customWidth="1"/>
    <col min="10" max="27" width="9.140625" style="18" customWidth="1"/>
    <col min="28" max="16384" width="9.140625" style="17" customWidth="1"/>
  </cols>
  <sheetData>
    <row r="1" spans="1:27" ht="16.5" thickBot="1">
      <c r="A1" s="76" t="s">
        <v>78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1:28" ht="23.25" customHeight="1">
      <c r="A2" s="87" t="s">
        <v>50</v>
      </c>
      <c r="B2" s="87"/>
      <c r="C2" s="89" t="s">
        <v>26</v>
      </c>
      <c r="D2" s="91" t="s">
        <v>68</v>
      </c>
      <c r="E2" s="79" t="s">
        <v>55</v>
      </c>
      <c r="F2" s="79"/>
      <c r="G2" s="79"/>
      <c r="H2" s="79"/>
      <c r="I2" s="79"/>
      <c r="J2" s="79"/>
      <c r="K2" s="79"/>
      <c r="L2" s="80"/>
      <c r="M2" s="81" t="s">
        <v>53</v>
      </c>
      <c r="N2" s="82"/>
      <c r="O2" s="82"/>
      <c r="P2" s="82"/>
      <c r="Q2" s="82"/>
      <c r="R2" s="82"/>
      <c r="S2" s="82"/>
      <c r="T2" s="82"/>
      <c r="U2" s="83"/>
      <c r="V2" s="84" t="s">
        <v>54</v>
      </c>
      <c r="W2" s="85"/>
      <c r="X2" s="85"/>
      <c r="Y2" s="85"/>
      <c r="Z2" s="85"/>
      <c r="AA2" s="86"/>
      <c r="AB2" s="48"/>
    </row>
    <row r="3" spans="1:28" ht="48">
      <c r="A3" s="88"/>
      <c r="B3" s="88"/>
      <c r="C3" s="90"/>
      <c r="D3" s="92"/>
      <c r="E3" s="48" t="s">
        <v>42</v>
      </c>
      <c r="F3" s="20" t="s">
        <v>58</v>
      </c>
      <c r="G3" s="20" t="s">
        <v>44</v>
      </c>
      <c r="H3" s="20" t="s">
        <v>43</v>
      </c>
      <c r="I3" s="20" t="s">
        <v>45</v>
      </c>
      <c r="J3" s="20" t="s">
        <v>46</v>
      </c>
      <c r="K3" s="19" t="s">
        <v>40</v>
      </c>
      <c r="L3" s="42" t="s">
        <v>41</v>
      </c>
      <c r="M3" s="46" t="s">
        <v>28</v>
      </c>
      <c r="N3" s="18" t="s">
        <v>29</v>
      </c>
      <c r="O3" s="18" t="s">
        <v>56</v>
      </c>
      <c r="P3" s="18" t="s">
        <v>57</v>
      </c>
      <c r="Q3" s="18" t="s">
        <v>30</v>
      </c>
      <c r="R3" s="18" t="s">
        <v>31</v>
      </c>
      <c r="S3" s="18" t="s">
        <v>32</v>
      </c>
      <c r="T3" s="18" t="s">
        <v>33</v>
      </c>
      <c r="U3" s="47" t="s">
        <v>34</v>
      </c>
      <c r="V3" s="46" t="s">
        <v>51</v>
      </c>
      <c r="W3" s="18" t="s">
        <v>35</v>
      </c>
      <c r="X3" s="18" t="s">
        <v>36</v>
      </c>
      <c r="Y3" s="18" t="s">
        <v>37</v>
      </c>
      <c r="Z3" s="18" t="s">
        <v>38</v>
      </c>
      <c r="AA3" s="47" t="s">
        <v>39</v>
      </c>
      <c r="AB3" s="48"/>
    </row>
    <row r="4" spans="1:28" ht="12">
      <c r="A4" s="17">
        <v>1</v>
      </c>
      <c r="B4" s="68" t="s">
        <v>63</v>
      </c>
      <c r="E4" s="69"/>
      <c r="L4" s="44"/>
      <c r="M4" s="43"/>
      <c r="U4" s="44"/>
      <c r="V4" s="43"/>
      <c r="AA4" s="44"/>
      <c r="AB4" s="48"/>
    </row>
    <row r="5" spans="1:28" ht="12">
      <c r="A5" s="17">
        <v>2</v>
      </c>
      <c r="B5" s="68" t="s">
        <v>64</v>
      </c>
      <c r="E5" s="69"/>
      <c r="L5" s="44"/>
      <c r="M5" s="43"/>
      <c r="U5" s="44"/>
      <c r="V5" s="43"/>
      <c r="AA5" s="44"/>
      <c r="AB5" s="48"/>
    </row>
    <row r="6" spans="1:28" ht="12">
      <c r="A6" s="17">
        <v>3</v>
      </c>
      <c r="B6" s="68" t="s">
        <v>65</v>
      </c>
      <c r="E6" s="69"/>
      <c r="L6" s="44"/>
      <c r="M6" s="43"/>
      <c r="U6" s="44"/>
      <c r="V6" s="43"/>
      <c r="AA6" s="44"/>
      <c r="AB6" s="48"/>
    </row>
    <row r="7" spans="1:28" ht="12">
      <c r="A7" s="17">
        <v>4</v>
      </c>
      <c r="B7" s="68" t="s">
        <v>66</v>
      </c>
      <c r="E7" s="69"/>
      <c r="L7" s="44"/>
      <c r="M7" s="43"/>
      <c r="U7" s="44"/>
      <c r="V7" s="43"/>
      <c r="AA7" s="44"/>
      <c r="AB7" s="48"/>
    </row>
    <row r="8" spans="1:28" ht="12">
      <c r="A8" s="17">
        <v>5</v>
      </c>
      <c r="B8" s="68" t="s">
        <v>67</v>
      </c>
      <c r="E8" s="69"/>
      <c r="L8" s="44"/>
      <c r="M8" s="43"/>
      <c r="U8" s="44"/>
      <c r="V8" s="43"/>
      <c r="AA8" s="44"/>
      <c r="AB8" s="48"/>
    </row>
    <row r="9" spans="2:28" ht="12">
      <c r="B9" s="55" t="s">
        <v>59</v>
      </c>
      <c r="C9" s="57">
        <v>64</v>
      </c>
      <c r="D9" s="57">
        <v>62</v>
      </c>
      <c r="E9" s="70">
        <v>45</v>
      </c>
      <c r="F9" s="57">
        <v>5</v>
      </c>
      <c r="G9" s="57">
        <v>6</v>
      </c>
      <c r="H9" s="57">
        <v>6</v>
      </c>
      <c r="I9" s="57">
        <v>1</v>
      </c>
      <c r="J9" s="57">
        <v>1</v>
      </c>
      <c r="K9" s="57">
        <v>15</v>
      </c>
      <c r="L9" s="58">
        <v>49</v>
      </c>
      <c r="M9" s="56">
        <v>1</v>
      </c>
      <c r="N9" s="57">
        <v>1</v>
      </c>
      <c r="O9" s="57">
        <v>6</v>
      </c>
      <c r="P9" s="57">
        <v>8</v>
      </c>
      <c r="Q9" s="57">
        <v>2</v>
      </c>
      <c r="R9" s="57">
        <v>15</v>
      </c>
      <c r="S9" s="57">
        <v>21</v>
      </c>
      <c r="T9" s="57">
        <v>4</v>
      </c>
      <c r="U9" s="58">
        <v>6</v>
      </c>
      <c r="V9" s="56">
        <v>1</v>
      </c>
      <c r="W9" s="57">
        <v>4</v>
      </c>
      <c r="X9" s="57">
        <v>6</v>
      </c>
      <c r="Y9" s="57">
        <v>6</v>
      </c>
      <c r="Z9" s="57">
        <v>5</v>
      </c>
      <c r="AA9" s="58">
        <v>42</v>
      </c>
      <c r="AB9" s="48"/>
    </row>
    <row r="10" spans="1:28" ht="12">
      <c r="A10" s="17">
        <v>7</v>
      </c>
      <c r="B10" s="17" t="s">
        <v>47</v>
      </c>
      <c r="C10" s="18">
        <v>2</v>
      </c>
      <c r="E10" s="69">
        <v>2</v>
      </c>
      <c r="L10" s="44">
        <v>2</v>
      </c>
      <c r="M10" s="43"/>
      <c r="S10" s="18">
        <v>2</v>
      </c>
      <c r="U10" s="44"/>
      <c r="V10" s="43"/>
      <c r="AA10" s="44">
        <v>2</v>
      </c>
      <c r="AB10" s="48"/>
    </row>
    <row r="11" spans="1:28" ht="12">
      <c r="A11" s="17">
        <v>8</v>
      </c>
      <c r="B11" s="17" t="s">
        <v>73</v>
      </c>
      <c r="C11" s="18">
        <v>2</v>
      </c>
      <c r="D11" s="18">
        <v>2</v>
      </c>
      <c r="E11" s="69">
        <v>1</v>
      </c>
      <c r="F11" s="18">
        <v>1</v>
      </c>
      <c r="L11" s="44">
        <v>2</v>
      </c>
      <c r="M11" s="43"/>
      <c r="T11" s="18">
        <v>1</v>
      </c>
      <c r="U11" s="44">
        <v>1</v>
      </c>
      <c r="V11" s="43"/>
      <c r="AA11" s="44">
        <v>2</v>
      </c>
      <c r="AB11" s="48"/>
    </row>
    <row r="12" spans="1:28" ht="12">
      <c r="A12" s="17">
        <v>9</v>
      </c>
      <c r="B12" s="17" t="s">
        <v>77</v>
      </c>
      <c r="C12" s="18">
        <v>12</v>
      </c>
      <c r="D12" s="18">
        <v>12</v>
      </c>
      <c r="E12" s="69">
        <v>9</v>
      </c>
      <c r="F12" s="18">
        <v>1</v>
      </c>
      <c r="G12" s="18">
        <v>1</v>
      </c>
      <c r="H12" s="18">
        <v>1</v>
      </c>
      <c r="K12" s="18">
        <v>3</v>
      </c>
      <c r="L12" s="44">
        <v>9</v>
      </c>
      <c r="M12" s="43"/>
      <c r="P12" s="18">
        <v>1</v>
      </c>
      <c r="R12" s="18">
        <v>4</v>
      </c>
      <c r="S12" s="18">
        <v>2</v>
      </c>
      <c r="T12" s="18">
        <v>4</v>
      </c>
      <c r="U12" s="44">
        <v>1</v>
      </c>
      <c r="V12" s="43"/>
      <c r="Z12" s="18">
        <v>1</v>
      </c>
      <c r="AA12" s="44">
        <v>11</v>
      </c>
      <c r="AB12" s="48"/>
    </row>
    <row r="13" spans="1:28" ht="12">
      <c r="A13" s="17">
        <v>10</v>
      </c>
      <c r="B13" s="17" t="s">
        <v>11</v>
      </c>
      <c r="C13" s="18">
        <v>3</v>
      </c>
      <c r="E13" s="69">
        <v>2</v>
      </c>
      <c r="F13" s="18">
        <v>1</v>
      </c>
      <c r="K13" s="18">
        <v>1</v>
      </c>
      <c r="L13" s="44">
        <v>2</v>
      </c>
      <c r="M13" s="43"/>
      <c r="Q13" s="18">
        <v>1</v>
      </c>
      <c r="R13" s="18">
        <v>2</v>
      </c>
      <c r="U13" s="44"/>
      <c r="V13" s="43"/>
      <c r="AA13" s="44">
        <v>3</v>
      </c>
      <c r="AB13" s="48"/>
    </row>
    <row r="14" spans="1:28" ht="12">
      <c r="A14" s="17">
        <v>11</v>
      </c>
      <c r="B14" s="17" t="s">
        <v>12</v>
      </c>
      <c r="C14" s="18">
        <v>6</v>
      </c>
      <c r="D14" s="18">
        <v>6</v>
      </c>
      <c r="E14" s="69">
        <v>4</v>
      </c>
      <c r="F14" s="18">
        <v>1</v>
      </c>
      <c r="G14" s="18">
        <v>1</v>
      </c>
      <c r="K14" s="18">
        <v>4</v>
      </c>
      <c r="L14" s="44">
        <v>2</v>
      </c>
      <c r="M14" s="43"/>
      <c r="O14" s="18">
        <v>1</v>
      </c>
      <c r="P14" s="18">
        <v>1</v>
      </c>
      <c r="R14" s="18">
        <v>2</v>
      </c>
      <c r="S14" s="18">
        <v>1</v>
      </c>
      <c r="U14" s="44">
        <v>1</v>
      </c>
      <c r="V14" s="43">
        <v>1</v>
      </c>
      <c r="Y14" s="18">
        <v>1</v>
      </c>
      <c r="AA14" s="44">
        <v>4</v>
      </c>
      <c r="AB14" s="48"/>
    </row>
    <row r="15" spans="1:28" ht="12">
      <c r="A15" s="17">
        <v>12</v>
      </c>
      <c r="B15" s="17" t="s">
        <v>62</v>
      </c>
      <c r="C15" s="18">
        <v>4</v>
      </c>
      <c r="D15" s="18">
        <v>4</v>
      </c>
      <c r="E15" s="69">
        <v>4</v>
      </c>
      <c r="L15" s="44">
        <v>4</v>
      </c>
      <c r="M15" s="43"/>
      <c r="R15" s="18">
        <v>1</v>
      </c>
      <c r="S15" s="18">
        <v>3</v>
      </c>
      <c r="U15" s="44"/>
      <c r="V15" s="43"/>
      <c r="AA15" s="44">
        <v>4</v>
      </c>
      <c r="AB15" s="48"/>
    </row>
    <row r="16" spans="1:28" ht="12">
      <c r="A16" s="17">
        <v>13</v>
      </c>
      <c r="B16" s="17" t="s">
        <v>71</v>
      </c>
      <c r="C16" s="18">
        <v>4</v>
      </c>
      <c r="D16" s="18">
        <v>3</v>
      </c>
      <c r="E16" s="69">
        <v>2</v>
      </c>
      <c r="F16" s="18">
        <v>1</v>
      </c>
      <c r="G16" s="18">
        <v>1</v>
      </c>
      <c r="L16" s="44">
        <v>2</v>
      </c>
      <c r="M16" s="43"/>
      <c r="N16" s="18">
        <v>1</v>
      </c>
      <c r="Q16" s="18">
        <v>1</v>
      </c>
      <c r="T16" s="18">
        <v>1</v>
      </c>
      <c r="U16" s="44">
        <v>1</v>
      </c>
      <c r="V16" s="43">
        <v>1</v>
      </c>
      <c r="Z16" s="18">
        <v>1</v>
      </c>
      <c r="AA16" s="44">
        <v>2</v>
      </c>
      <c r="AB16" s="48"/>
    </row>
    <row r="17" spans="1:28" ht="12">
      <c r="A17" s="17">
        <v>14</v>
      </c>
      <c r="B17" s="17" t="s">
        <v>72</v>
      </c>
      <c r="C17" s="18">
        <v>5</v>
      </c>
      <c r="D17" s="18">
        <v>5</v>
      </c>
      <c r="E17" s="69">
        <v>5</v>
      </c>
      <c r="L17" s="44">
        <v>5</v>
      </c>
      <c r="M17" s="43"/>
      <c r="R17" s="18">
        <v>1</v>
      </c>
      <c r="S17" s="18">
        <v>1</v>
      </c>
      <c r="U17" s="44">
        <v>3</v>
      </c>
      <c r="V17" s="43"/>
      <c r="AA17" s="44">
        <v>5</v>
      </c>
      <c r="AB17" s="48"/>
    </row>
    <row r="18" spans="1:28" ht="12">
      <c r="A18" s="17">
        <v>15</v>
      </c>
      <c r="B18" s="17" t="s">
        <v>16</v>
      </c>
      <c r="C18" s="18">
        <v>2</v>
      </c>
      <c r="E18" s="69">
        <v>1</v>
      </c>
      <c r="F18" s="18">
        <v>1</v>
      </c>
      <c r="K18" s="18">
        <v>1</v>
      </c>
      <c r="L18" s="44">
        <v>1</v>
      </c>
      <c r="M18" s="43"/>
      <c r="S18" s="18">
        <v>1</v>
      </c>
      <c r="U18" s="44">
        <v>1</v>
      </c>
      <c r="V18" s="43"/>
      <c r="AA18" s="44">
        <v>2</v>
      </c>
      <c r="AB18" s="48"/>
    </row>
    <row r="19" spans="2:28" ht="12">
      <c r="B19" s="55" t="s">
        <v>60</v>
      </c>
      <c r="C19" s="57">
        <f>SUM(C10:C18)</f>
        <v>40</v>
      </c>
      <c r="D19" s="57">
        <f>SUM(A19:C19)</f>
        <v>40</v>
      </c>
      <c r="E19" s="70">
        <f>SUM(E10:E18)</f>
        <v>30</v>
      </c>
      <c r="F19" s="57">
        <f>SUM(F10:F18)</f>
        <v>6</v>
      </c>
      <c r="G19" s="57">
        <f>SUM(G10:G18)</f>
        <v>3</v>
      </c>
      <c r="H19" s="57">
        <v>0</v>
      </c>
      <c r="I19" s="57">
        <v>0</v>
      </c>
      <c r="J19" s="57">
        <v>0</v>
      </c>
      <c r="K19" s="57">
        <f>SUM(K10:K18)</f>
        <v>9</v>
      </c>
      <c r="L19" s="58">
        <f>SUM(L10:L18)</f>
        <v>29</v>
      </c>
      <c r="M19" s="56">
        <f>SUM(M10:M18)</f>
        <v>0</v>
      </c>
      <c r="N19" s="57">
        <v>0</v>
      </c>
      <c r="O19" s="57">
        <f aca="true" t="shared" si="0" ref="O19:V19">SUM(O10:O18)</f>
        <v>1</v>
      </c>
      <c r="P19" s="57">
        <f t="shared" si="0"/>
        <v>2</v>
      </c>
      <c r="Q19" s="57">
        <f t="shared" si="0"/>
        <v>2</v>
      </c>
      <c r="R19" s="57">
        <f t="shared" si="0"/>
        <v>10</v>
      </c>
      <c r="S19" s="57">
        <f t="shared" si="0"/>
        <v>10</v>
      </c>
      <c r="T19" s="57">
        <f t="shared" si="0"/>
        <v>6</v>
      </c>
      <c r="U19" s="58">
        <f t="shared" si="0"/>
        <v>8</v>
      </c>
      <c r="V19" s="56">
        <f t="shared" si="0"/>
        <v>2</v>
      </c>
      <c r="W19" s="57">
        <v>0</v>
      </c>
      <c r="X19" s="57">
        <f>SUM(X10:X18)</f>
        <v>0</v>
      </c>
      <c r="Y19" s="57">
        <f>SUM(Y10:Y18)</f>
        <v>1</v>
      </c>
      <c r="Z19" s="57">
        <f>SUM(Z10:Z18)</f>
        <v>2</v>
      </c>
      <c r="AA19" s="58">
        <f>SUM(AA10:AA18)</f>
        <v>35</v>
      </c>
      <c r="AB19" s="48"/>
    </row>
    <row r="20" spans="2:28" s="45" customFormat="1" ht="12">
      <c r="B20" s="59" t="s">
        <v>27</v>
      </c>
      <c r="C20" s="72">
        <f aca="true" t="shared" si="1" ref="C20:AA20">C9+C19</f>
        <v>104</v>
      </c>
      <c r="D20" s="72">
        <f t="shared" si="1"/>
        <v>102</v>
      </c>
      <c r="E20" s="71">
        <f t="shared" si="1"/>
        <v>75</v>
      </c>
      <c r="F20" s="60">
        <f t="shared" si="1"/>
        <v>11</v>
      </c>
      <c r="G20" s="60">
        <f t="shared" si="1"/>
        <v>9</v>
      </c>
      <c r="H20" s="60">
        <f t="shared" si="1"/>
        <v>6</v>
      </c>
      <c r="I20" s="60">
        <f t="shared" si="1"/>
        <v>1</v>
      </c>
      <c r="J20" s="60">
        <f t="shared" si="1"/>
        <v>1</v>
      </c>
      <c r="K20" s="60">
        <f t="shared" si="1"/>
        <v>24</v>
      </c>
      <c r="L20" s="60">
        <f t="shared" si="1"/>
        <v>78</v>
      </c>
      <c r="M20" s="60">
        <f t="shared" si="1"/>
        <v>1</v>
      </c>
      <c r="N20" s="60">
        <f t="shared" si="1"/>
        <v>1</v>
      </c>
      <c r="O20" s="60">
        <f t="shared" si="1"/>
        <v>7</v>
      </c>
      <c r="P20" s="60">
        <f t="shared" si="1"/>
        <v>10</v>
      </c>
      <c r="Q20" s="60">
        <f t="shared" si="1"/>
        <v>4</v>
      </c>
      <c r="R20" s="60">
        <f t="shared" si="1"/>
        <v>25</v>
      </c>
      <c r="S20" s="60">
        <f t="shared" si="1"/>
        <v>31</v>
      </c>
      <c r="T20" s="60">
        <f t="shared" si="1"/>
        <v>10</v>
      </c>
      <c r="U20" s="60">
        <f t="shared" si="1"/>
        <v>14</v>
      </c>
      <c r="V20" s="60">
        <f t="shared" si="1"/>
        <v>3</v>
      </c>
      <c r="W20" s="60">
        <f t="shared" si="1"/>
        <v>4</v>
      </c>
      <c r="X20" s="60">
        <f t="shared" si="1"/>
        <v>6</v>
      </c>
      <c r="Y20" s="60">
        <f t="shared" si="1"/>
        <v>7</v>
      </c>
      <c r="Z20" s="60">
        <f t="shared" si="1"/>
        <v>7</v>
      </c>
      <c r="AA20" s="60">
        <f t="shared" si="1"/>
        <v>77</v>
      </c>
      <c r="AB20" s="49"/>
    </row>
    <row r="21" spans="4:27" ht="12"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</sheetData>
  <sheetProtection/>
  <mergeCells count="8">
    <mergeCell ref="A1:AA1"/>
    <mergeCell ref="E2:L2"/>
    <mergeCell ref="M2:U2"/>
    <mergeCell ref="V2:AA2"/>
    <mergeCell ref="B2:B3"/>
    <mergeCell ref="A2:A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2018-01-19T05:23:53Z</cp:lastPrinted>
  <dcterms:created xsi:type="dcterms:W3CDTF">1996-10-08T23:32:33Z</dcterms:created>
  <dcterms:modified xsi:type="dcterms:W3CDTF">2021-09-09T11:59:08Z</dcterms:modified>
  <cp:category/>
  <cp:version/>
  <cp:contentType/>
  <cp:contentStatus/>
</cp:coreProperties>
</file>