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'отчет'!$A$1:$I$157</definedName>
  </definedNames>
  <calcPr fullCalcOnLoad="1"/>
</workbook>
</file>

<file path=xl/sharedStrings.xml><?xml version="1.0" encoding="utf-8"?>
<sst xmlns="http://schemas.openxmlformats.org/spreadsheetml/2006/main" count="385" uniqueCount="300">
  <si>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</si>
  <si>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</si>
  <si>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</si>
  <si>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</si>
  <si>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</si>
  <si>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</si>
  <si>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</si>
  <si>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</si>
  <si>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</si>
  <si>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</si>
  <si>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</si>
  <si>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</si>
  <si>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</si>
  <si>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</si>
  <si>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</si>
  <si>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</si>
  <si>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</si>
  <si>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</si>
  <si>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</si>
  <si>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</si>
  <si>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</si>
  <si>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</si>
  <si>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</si>
  <si>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</si>
  <si>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</si>
  <si>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</si>
  <si>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</si>
  <si>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</si>
  <si>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</si>
  <si>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</si>
  <si>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</si>
  <si>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</si>
  <si>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</si>
  <si>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</si>
  <si>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</si>
  <si>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</si>
  <si>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</si>
  <si>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</si>
  <si>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</si>
  <si>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</si>
  <si>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</si>
  <si>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</si>
  <si>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</si>
  <si>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</si>
  <si>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</si>
  <si>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</si>
  <si>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</si>
  <si>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</si>
  <si>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</si>
  <si>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</si>
  <si>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</si>
  <si>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</si>
  <si>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</si>
  <si>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</si>
  <si>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</si>
  <si>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</si>
  <si>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</si>
  <si>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</si>
  <si>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</si>
  <si>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</si>
  <si>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</si>
  <si>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</si>
  <si>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</si>
  <si>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</si>
  <si>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</si>
  <si>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</si>
  <si>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</si>
  <si>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</si>
  <si>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</si>
  <si>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</si>
  <si>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</si>
  <si>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</si>
  <si>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</si>
  <si>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</si>
  <si>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</si>
  <si>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</si>
  <si>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</si>
  <si>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</si>
  <si>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</si>
  <si>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</si>
  <si>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</si>
  <si>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</si>
  <si>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</si>
  <si>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</si>
  <si>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</si>
  <si>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</si>
  <si>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</si>
  <si>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</si>
  <si>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</si>
  <si>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</si>
  <si>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</si>
  <si>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</si>
  <si>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</si>
  <si>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</si>
  <si>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</si>
  <si>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</si>
  <si>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</si>
  <si>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</si>
  <si>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</si>
  <si>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</si>
  <si>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</si>
  <si>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</si>
  <si>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</si>
  <si>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</si>
  <si>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</si>
  <si>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</si>
  <si>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</si>
  <si>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</si>
  <si>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</si>
  <si>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</si>
  <si>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</si>
  <si>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</si>
  <si>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</si>
  <si>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</si>
  <si>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</si>
  <si>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</si>
  <si>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</si>
  <si>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</si>
  <si>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</si>
  <si>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</si>
  <si>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</si>
  <si>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</si>
  <si>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</si>
  <si>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</si>
  <si>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</si>
  <si>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</si>
  <si>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</si>
  <si>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</si>
  <si>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</si>
  <si>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</si>
  <si>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</si>
  <si>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</si>
  <si>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</si>
  <si>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</si>
  <si>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</si>
  <si>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</si>
  <si>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</si>
  <si>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</si>
  <si>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</si>
  <si>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</si>
  <si>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</si>
  <si>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</si>
  <si>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</si>
  <si>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</si>
  <si>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</si>
  <si>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</si>
  <si>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</si>
  <si>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</si>
  <si>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</si>
  <si>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</si>
  <si>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</si>
  <si>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</si>
  <si>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</si>
  <si>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</si>
  <si>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</si>
  <si>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</si>
  <si>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</si>
  <si>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</si>
  <si>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</si>
  <si>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</si>
  <si>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</si>
  <si>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</si>
  <si>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</si>
  <si>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</si>
  <si>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</si>
  <si>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</si>
  <si>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</si>
  <si>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Передача полномочий  Авдеевского  сельских поселений району</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</si>
  <si>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</si>
  <si>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</si>
  <si>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</si>
  <si>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</si>
  <si>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</si>
  <si>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</si>
  <si>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</si>
  <si>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</si>
  <si>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</si>
  <si>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</si>
  <si>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</si>
  <si>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</si>
  <si>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</si>
  <si>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</si>
  <si>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</si>
  <si>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</si>
  <si>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</si>
  <si>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</si>
  <si>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</si>
  <si>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</si>
  <si>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</si>
  <si>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</si>
  <si>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</si>
  <si>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</si>
  <si>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</si>
  <si>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</si>
  <si>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</si>
  <si>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</si>
  <si>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</si>
  <si>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</si>
  <si>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</si>
  <si>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</si>
  <si>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</si>
  <si>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</si>
  <si>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</si>
  <si>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</si>
  <si>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</si>
  <si>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</si>
  <si>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</si>
  <si>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</si>
  <si>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</si>
  <si>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</si>
  <si>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</si>
  <si>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</si>
  <si>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</si>
  <si>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</si>
  <si>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</si>
  <si>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</si>
  <si>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</si>
  <si>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</si>
  <si>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</si>
  <si>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</si>
  <si>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</si>
  <si>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</si>
  <si>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</si>
  <si>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</si>
  <si>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</si>
  <si>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</si>
  <si>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</si>
  <si>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</si>
  <si>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</si>
  <si>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</si>
  <si>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</si>
  <si>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</si>
  <si>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</si>
  <si>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</si>
  <si>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 xml:space="preserve"> просроченной дебиторской задолженности по администрируемым доходам нет.</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</si>
  <si>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</si>
  <si>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</si>
  <si>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</si>
  <si>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</si>
  <si>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</si>
  <si>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</si>
  <si>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</si>
  <si>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</si>
  <si>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</si>
  <si>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</si>
  <si>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</si>
  <si>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А.В. Ладыгин</t>
  </si>
  <si>
    <t>Наумова Юлия, Садовская Татьяна</t>
  </si>
  <si>
    <t xml:space="preserve">да </t>
  </si>
  <si>
    <t>Ю.С. Павлюх</t>
  </si>
  <si>
    <t>В 2020 году</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</si>
  <si>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</si>
  <si>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</si>
  <si>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</si>
  <si>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</si>
  <si>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Садовская Татьяна Васильевна</t>
  </si>
  <si>
    <t>Исполнитель                                                                                                                                          Павлюх Ю.С. 8-81452-51361</t>
  </si>
  <si>
    <t>70ед.</t>
  </si>
  <si>
    <t>(Проведение мероприятий по привлечению лиц, самовольно занимающих земельные участки (огороды, сенокосы, гаражи)  без оформленных в соответствии с законодательством земельно-правовых документов к гражданско-правовой ответственности и взысканию с них платы за фактическое пользование земельными участками)</t>
  </si>
  <si>
    <t>Управление по экономике и финансам Маслова Ирина</t>
  </si>
  <si>
    <t>Дмитриева Наталья</t>
  </si>
  <si>
    <t>На 01.04.2021 просроченная кредиторская задолженность отсутсвует</t>
  </si>
  <si>
    <t>отсутсвует</t>
  </si>
  <si>
    <t>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</si>
  <si>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01.04.2021 просроченная кредиторская задолженностьотсутствует.</t>
  </si>
  <si>
    <t>25.01.2021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</si>
  <si>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2021 год</t>
  </si>
  <si>
    <t>На 01.04.2021 г. не сдано в аренду помещений, освободившихся после оптимизационных мероприятий по занимаемым площадям муниципальных учреждений</t>
  </si>
  <si>
    <t>В 2021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2021 г. запланировано продать 2 объекта муниципального имущества Пудожского городского поселения, включенного в план приватизации на общую сумму 838 тыс.руб.</t>
  </si>
  <si>
    <t>На 01.04.2021 г. направлено 155 претезионных письм по аренде земельных участков, государственная собственность на которые не разграничена на общую сумму 735,6 тыс.руб. На 01.04.2021 г. по аренде муниципального имущества направлено 3 претензионных письма на общую сумму 54,4 тыс.руб.</t>
  </si>
  <si>
    <t>На 01.04.2021 г. продано: нежилое здание (клуб), находящийся в муниципальной собственности Пудожского городского поселения, расположенное по адресу: Пудожский район, п. Колово, ул. Гагарина, д.7,  здание мастерских (комплекс - 2 здания), находящийся в муниципальной собственности Пудожского городского поселения, расположенное по адресу: г. Пудож, ул. Пионерская, д.85Г, а также нежилое здание (ДЮСШ), в том числе земельный участок, находящийся под ним, находящийся в муниципальной собственности Пудожского муниципального района, расположенное по адресу: г. Пудож, ул. Пионерская, д.15А, общая сумма дохода составила 1323 тыс.руб.</t>
  </si>
  <si>
    <t>На 01.04.2021 г. оплачено по 143 претензиям по аренде земельных участков, государственная собственность на которые не разграничена на общую сумму 273,2 тыс.руб. На 01.04.2021 г. оплачено по 3 претензиям по аренде муниципального имущества на общую сумму 31,9 тыс.руб.</t>
  </si>
  <si>
    <t>Находится в суде 2 исковых заявления, в службе судебных приставов 20 исполнительных производств.</t>
  </si>
  <si>
    <t>по состоянию на 01.04. 2021 года</t>
  </si>
  <si>
    <t>На 01.04.2021 г. проведено 3 заседания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Всего на заседаниях были рассмотрен 120 участник, в том числе 64 физических лица, 39 индивидуальных предпринимателя, 17 юридических лиц  Общая задолженность налогоплательщиков: 6073,79 тыс. руб. Присутствовали на заседании - 3, рассмотрены по предоставленной информации - 13. Полностью погасили задолженность - 22.</t>
  </si>
  <si>
    <t>По состянию на 01.04.2021г. в рамках деятельности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были рассмотрены 6 ИП, 12 организаций по вопросу увеличения заработной платы.</t>
  </si>
  <si>
    <t>По состоянию на 01.04. 2021 г. на территории Пудожского муниципального района  выделено под нестационарную торговую сеть 18 мест  с площадью 247 кв.м.  Гражданам,  ведущим фермерские и личные подсобные хозяйства, занимающиеся садоводством, огородничеством, животноводством выделяется в г. Пудоже - 10 торговых мест с площадью 30 кв.м.</t>
  </si>
  <si>
    <t xml:space="preserve">По состоянию на 01.04.2021 г. на территории Пудожского муниципального района новые КФХ не открылись. </t>
  </si>
  <si>
    <t xml:space="preserve">Всего на территории района по состоянию на 01.04.2021 год вновь зарегистрированных субъектов МСП составило 24 чел. в т.ч.:2 (ООО) юридических лица и 22 индивидуальных предпринимателя </t>
  </si>
  <si>
    <t>Конкурс планируется провести во 2-3 квартале 2021г. Софинансирование программ  с местного бюджета составит по району 100,0 тыс.руб., по городу 400,0 тыс.руб.</t>
  </si>
  <si>
    <t>на 01.04.2021 Проведено 6 заседаний комиссии , начислено 12 штрафов на сумму 16,2 тыс. рублей, взыскан 1 штраф на сумму 1 тыс. рублей</t>
  </si>
  <si>
    <t>Вновь созданных субъектов МСП по виду деятельности «растениеводство и животноводство, охота и предоставление соответствующих услуг в этих областях» по состоянию на 01.04.2021г. - нет.</t>
  </si>
  <si>
    <t>По состоянию на 01.01.2021г. Численность безработных составила 523 человека, или 6,3 % от активного населения ,Уровень безработицы по состоянию на 01.04.2021г. составляет 376 ч.</t>
  </si>
  <si>
    <t>По состоянию на 01.04.2021 - возбуждено исполнительных производств в количестве 19 шт на сумму 153564,51 руб.. Взыскано по ИП 152339,71 руб.</t>
  </si>
  <si>
    <r>
      <t>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t>
    </r>
    <r>
      <rPr>
        <b/>
        <sz val="14"/>
        <rFont val="Times New Roman"/>
        <family val="1"/>
      </rPr>
      <t xml:space="preserve"> в 2021г. Реорганизация МБУ ДЮСШ путем присоединения к МБУ ДДТ</t>
    </r>
    <r>
      <rPr>
        <sz val="14"/>
        <rFont val="Times New Roman"/>
        <family val="1"/>
      </rPr>
      <t xml:space="preserve">
</t>
    </r>
  </si>
  <si>
    <t xml:space="preserve">проведена инвентаризация на основании прказа № 56-0 от 03.11.20,57-0 от 03.11.2020,60-0 от 05.11.2020,61-0 от 05.11.2020,62-0 от 05.11.2020,63-0 от 05.11.2020,64-0, от 05.11.2020,66-0 от 05.11.2020,73-0 от 14.12.2020,.Погашение просроченной кредиторской задолженности в сумме 196 548,52 рублей , в том числе  :                                                   МКОУ ООШ п. Водла в сумме 24691,66 рублей до 01.03.2021                                                                                       МКОУ ООШ п. Пудожгорский в сумме25258,56 рублей до 01.03.2021                                                                                        МКОУ СОШ № 3 в сумме 44500 рублей до 01.03.2021                    МКОУ СОШ д. Авдеево в сумме 19500 рублей : до 01.03.2021 11500рублей ;до 01.07.2021- 8000 рублей                          МКОУ ЦПМСС в сумме 34248,23 рублей до 01.11.2021 г     МКОУ ООШ д. Шальский в сумме 48350,07 рублей : до 01.03.2021 37000рублей ;до 01.10.2021 11350,07 рублей </t>
  </si>
  <si>
    <t xml:space="preserve">28.02.2021 Погашен досрочно кредит на 1 млн. рублей </t>
  </si>
  <si>
    <t>КГС - 0; ППМИ,ТОС -пока не известно ,не заврешился конкурсный отбор</t>
  </si>
  <si>
    <t>МБУ "Пудожский вестник" - сокращение 0,5 ставки гл. бухгалтера-передача ведение бух. Учета в МКУ РЦ (на 2021г. - 12792*0,5*1,8*1,302*12=540 тыс. рублей)</t>
  </si>
  <si>
    <t>Реорганизация МКОУ ООШ Подпорожье (присоединение к СОШ п. Шальский)МКОУ ООШ Усть река (присоединение к СОШ п. Кривцы) , 2020 год, бюджетный эффект 2021 года - оптимизация 19,18 ставок в сумме 7526 рублей. ( в т.ч. По субвенции 5386,2 руб)</t>
  </si>
  <si>
    <t>Передано в собственность граждан в порядке приватизации на 01.04.2021 г. 5 квартир. Срок уплаты налога за 2021 год до 01.12 .22 г. Бюджетный эффект ожидается по итогам 2022 г.</t>
  </si>
  <si>
    <t>Рассмотрение на Комиссии по вопросам исполнения требований трудового законодательства,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Постановка на налоговый учет физлиц, занимающихся предпринимательской деятельностью</t>
  </si>
  <si>
    <t>В 2020 году  22 земельных участков. Срок уплаты налога за 2020 год до 01.12 .21г</t>
  </si>
  <si>
    <t xml:space="preserve">На территории Пудожского муниципального района в 2021 году планируется проведение 80 проверок муниципального земельного контроля с 01.05.2021г.
</t>
  </si>
  <si>
    <t>В 2021 году проведено 33внеплановых проверки муниципального земельного контроля, по 23 проверкам выявлены нарушения.По11 проверкам за 2020 поступили штрафы в размере 55000 руб.</t>
  </si>
  <si>
    <t>до 01..06.2021 года</t>
  </si>
  <si>
    <t>Увеличение  поступлений в бюджет Пудожского муниципального района</t>
  </si>
  <si>
    <t xml:space="preserve">Глава пудожского муниципального района -глава администрации Пудожского муниципального района </t>
  </si>
  <si>
    <t>________________________________________</t>
  </si>
  <si>
    <t>_______________________________________</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</si>
</sst>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67">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Calibri"/>
      <family val="2"/>
    </font>
    <font>
      <sz val="16"/>
      <name val="Calibri"/>
      <family val="2"/>
    </font>
    <font>
      <sz val="14"/>
      <color indexed="8"/>
      <name val="Calibri"/>
      <family val="2"/>
    </font>
    <font>
      <b/>
      <sz val="14"/>
      <color indexed="8"/>
      <name val="Times New Roman"/>
      <family val="1"/>
    </font>
    <font>
      <sz val="10"/>
      <color indexed="8"/>
      <name val="Times New Roman"/>
      <family val="1"/>
    </font>
    <font>
      <sz val="16"/>
      <color indexed="8"/>
      <name val="Calibri"/>
      <family val="2"/>
    </font>
    <font>
      <sz val="20"/>
      <color indexed="8"/>
      <name val="Calibri"/>
      <family val="2"/>
    </font>
    <font>
      <sz val="12"/>
      <color indexed="8"/>
      <name val="Times New Roman"/>
      <family val="1"/>
    </font>
    <font>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sz val="14"/>
      <color theme="1"/>
      <name val="Calibri"/>
      <family val="2"/>
    </font>
    <font>
      <b/>
      <sz val="14"/>
      <color rgb="FF000000"/>
      <name val="Times New Roman"/>
      <family val="1"/>
    </font>
    <font>
      <sz val="10"/>
      <color theme="1"/>
      <name val="Times New Roman"/>
      <family val="1"/>
    </font>
    <font>
      <sz val="16"/>
      <color theme="1"/>
      <name val="Calibri"/>
      <family val="2"/>
    </font>
    <font>
      <b/>
      <sz val="14"/>
      <color theme="1"/>
      <name val="Times New Roman"/>
      <family val="1"/>
    </font>
    <font>
      <sz val="20"/>
      <color theme="1"/>
      <name val="Calibri"/>
      <family val="2"/>
    </font>
    <font>
      <sz val="12"/>
      <color theme="1"/>
      <name val="Times New Roman"/>
      <family val="1"/>
    </font>
    <font>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bottom style="medium"/>
    </border>
    <border>
      <left style="medium"/>
      <right style="thin"/>
      <top/>
      <bottom style="thin"/>
    </border>
    <border>
      <left style="thin"/>
      <right/>
      <top style="thin"/>
      <bottom style="thin"/>
    </border>
    <border>
      <left style="thin"/>
      <right>
        <color indexed="63"/>
      </right>
      <top/>
      <bottom style="thin"/>
    </border>
    <border>
      <left style="thin"/>
      <right>
        <color indexed="63"/>
      </right>
      <top style="thin"/>
      <bottom style="medium"/>
    </border>
    <border>
      <left style="thin"/>
      <right style="thin"/>
      <top style="thin"/>
      <bottom/>
    </border>
    <border>
      <left/>
      <right style="medium"/>
      <top/>
      <bottom style="medium"/>
    </border>
    <border>
      <left/>
      <right style="medium"/>
      <top/>
      <bottom/>
    </border>
    <border>
      <left style="medium"/>
      <right style="medium"/>
      <top/>
      <bottom style="medium"/>
    </border>
    <border>
      <left style="medium"/>
      <right style="medium"/>
      <top style="medium"/>
      <bottom style="medium"/>
    </border>
    <border>
      <left style="thin"/>
      <right style="thin"/>
      <top/>
      <bottom/>
    </border>
    <border>
      <left style="medium"/>
      <right style="medium"/>
      <top style="medium"/>
      <bottom/>
    </border>
    <border>
      <left style="medium"/>
      <right/>
      <top style="medium"/>
      <bottom style="medium"/>
    </border>
    <border>
      <left/>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style="thin"/>
      <top/>
      <bottom style="medium"/>
    </border>
    <border>
      <left style="thin"/>
      <right>
        <color indexed="63"/>
      </right>
      <top style="medium"/>
      <bottom style="thin"/>
    </border>
    <border>
      <left style="thin"/>
      <right>
        <color indexed="63"/>
      </right>
      <top style="thin"/>
      <bottom/>
    </border>
    <border>
      <left style="thin"/>
      <right>
        <color indexed="63"/>
      </right>
      <top/>
      <bottom style="medium"/>
    </border>
    <border>
      <left>
        <color indexed="63"/>
      </left>
      <right style="thin"/>
      <top style="thin"/>
      <bottom>
        <color indexed="63"/>
      </bottom>
    </border>
    <border>
      <left>
        <color indexed="63"/>
      </left>
      <right style="thin"/>
      <top>
        <color indexed="63"/>
      </top>
      <bottom style="thin"/>
    </border>
    <border>
      <left style="thin"/>
      <right style="thin"/>
      <top style="medium"/>
      <bottom/>
    </border>
    <border>
      <left style="medium"/>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46">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30"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7" fillId="0" borderId="10" xfId="55" applyFont="1" applyFill="1" applyBorder="1" applyAlignment="1">
      <alignment vertical="center" wrapText="1"/>
      <protection/>
    </xf>
    <xf numFmtId="0" fontId="5" fillId="6"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5" fillId="6" borderId="0" xfId="0" applyFont="1" applyFill="1" applyAlignment="1">
      <alignment horizontal="center" vertical="center" wrapText="1"/>
    </xf>
    <xf numFmtId="0" fontId="31" fillId="6" borderId="0" xfId="0" applyFont="1" applyFill="1" applyAlignment="1">
      <alignment wrapText="1"/>
    </xf>
    <xf numFmtId="0" fontId="5" fillId="6"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72" fontId="5" fillId="6" borderId="10" xfId="0" applyNumberFormat="1"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72" fontId="2"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7" fillId="0" borderId="10" xfId="55" applyNumberFormat="1" applyFont="1" applyFill="1" applyBorder="1" applyAlignment="1">
      <alignment horizontal="center" vertical="center" wrapText="1"/>
      <protection/>
    </xf>
    <xf numFmtId="172" fontId="58" fillId="0" borderId="10" xfId="0" applyNumberFormat="1" applyFont="1" applyFill="1" applyBorder="1" applyAlignment="1">
      <alignment horizontal="center" vertical="center" wrapText="1"/>
    </xf>
    <xf numFmtId="0" fontId="5" fillId="6"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1" fillId="6" borderId="13" xfId="0" applyFont="1" applyFill="1" applyBorder="1" applyAlignment="1">
      <alignment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9" fontId="5" fillId="6" borderId="18" xfId="0" applyNumberFormat="1" applyFont="1" applyFill="1" applyBorder="1" applyAlignment="1">
      <alignment horizontal="center" vertical="center" wrapText="1"/>
    </xf>
    <xf numFmtId="9" fontId="3" fillId="34" borderId="18" xfId="0" applyNumberFormat="1" applyFont="1" applyFill="1" applyBorder="1" applyAlignment="1">
      <alignment horizontal="center" vertical="center" wrapText="1"/>
    </xf>
    <xf numFmtId="9" fontId="3" fillId="33" borderId="18"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Fill="1" applyBorder="1" applyAlignment="1">
      <alignment vertical="top" wrapText="1"/>
    </xf>
    <xf numFmtId="0" fontId="5" fillId="33" borderId="10" xfId="0" applyFont="1" applyFill="1" applyBorder="1" applyAlignment="1">
      <alignment horizontal="left" vertical="center" wrapText="1"/>
    </xf>
    <xf numFmtId="172" fontId="5" fillId="33" borderId="10" xfId="0" applyNumberFormat="1" applyFont="1" applyFill="1" applyBorder="1" applyAlignment="1">
      <alignment horizontal="center" vertical="center" wrapText="1"/>
    </xf>
    <xf numFmtId="172" fontId="6" fillId="33" borderId="10"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172" fontId="3" fillId="33" borderId="11" xfId="0" applyNumberFormat="1" applyFont="1" applyFill="1" applyBorder="1" applyAlignment="1">
      <alignment horizontal="center" vertical="center" wrapText="1"/>
    </xf>
    <xf numFmtId="9" fontId="2" fillId="33" borderId="19"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7" fillId="33" borderId="10" xfId="55" applyFont="1" applyFill="1" applyBorder="1" applyAlignment="1">
      <alignment vertical="center" wrapText="1"/>
      <protection/>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7" fillId="0" borderId="0" xfId="0" applyFont="1" applyAlignment="1">
      <alignment wrapText="1"/>
    </xf>
    <xf numFmtId="9" fontId="2" fillId="33" borderId="1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57" fillId="0" borderId="10" xfId="0" applyFont="1" applyBorder="1" applyAlignment="1">
      <alignment horizontal="left" wrapText="1"/>
    </xf>
    <xf numFmtId="0" fontId="59" fillId="0" borderId="10" xfId="0" applyFont="1" applyBorder="1" applyAlignment="1">
      <alignment horizontal="center" vertical="center" wrapText="1"/>
    </xf>
    <xf numFmtId="0" fontId="59" fillId="33"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57"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57" fillId="0" borderId="10" xfId="0" applyFont="1" applyBorder="1" applyAlignment="1">
      <alignment wrapText="1"/>
    </xf>
    <xf numFmtId="172" fontId="60"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6" fillId="33" borderId="10" xfId="0" applyFont="1" applyFill="1" applyBorder="1" applyAlignment="1">
      <alignment horizontal="right" wrapText="1"/>
    </xf>
    <xf numFmtId="0" fontId="2" fillId="34" borderId="13" xfId="0" applyFont="1" applyFill="1" applyBorder="1" applyAlignment="1">
      <alignment wrapText="1"/>
    </xf>
    <xf numFmtId="0" fontId="2" fillId="33" borderId="13" xfId="0" applyFont="1" applyFill="1" applyBorder="1" applyAlignment="1">
      <alignment horizontal="right" wrapText="1"/>
    </xf>
    <xf numFmtId="0" fontId="2" fillId="34" borderId="13" xfId="0" applyFont="1" applyFill="1" applyBorder="1" applyAlignment="1">
      <alignment horizontal="right" wrapText="1"/>
    </xf>
    <xf numFmtId="0" fontId="2" fillId="33" borderId="12" xfId="0" applyFont="1" applyFill="1" applyBorder="1" applyAlignment="1">
      <alignment horizontal="right" wrapText="1"/>
    </xf>
    <xf numFmtId="0" fontId="5"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57" fillId="0" borderId="12" xfId="55" applyFont="1" applyFill="1" applyBorder="1" applyAlignment="1">
      <alignment vertical="center" wrapText="1"/>
      <protection/>
    </xf>
    <xf numFmtId="0" fontId="61"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33" borderId="10" xfId="0" applyFont="1" applyFill="1" applyBorder="1" applyAlignment="1">
      <alignment vertical="top"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left" vertical="center" wrapText="1"/>
    </xf>
    <xf numFmtId="9" fontId="62" fillId="0" borderId="10"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57" fillId="0" borderId="0" xfId="0" applyFont="1" applyAlignment="1">
      <alignment horizontal="center" vertical="center" wrapText="1"/>
    </xf>
    <xf numFmtId="0" fontId="2" fillId="33" borderId="11" xfId="0" applyFont="1" applyFill="1" applyBorder="1" applyAlignment="1">
      <alignment vertical="center" wrapText="1"/>
    </xf>
    <xf numFmtId="172" fontId="2" fillId="33" borderId="1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9" fillId="0" borderId="21" xfId="0" applyFont="1" applyBorder="1" applyAlignment="1">
      <alignment horizontal="center" vertical="center" wrapText="1"/>
    </xf>
    <xf numFmtId="0" fontId="59" fillId="33" borderId="21" xfId="0" applyFont="1" applyFill="1" applyBorder="1" applyAlignment="1">
      <alignment horizontal="center" vertical="center" wrapText="1"/>
    </xf>
    <xf numFmtId="0" fontId="57" fillId="0" borderId="11" xfId="0" applyFont="1" applyBorder="1" applyAlignment="1">
      <alignment wrapText="1"/>
    </xf>
    <xf numFmtId="0" fontId="57" fillId="0" borderId="11" xfId="0" applyFont="1" applyBorder="1" applyAlignment="1">
      <alignment horizontal="left" wrapText="1"/>
    </xf>
    <xf numFmtId="0" fontId="57" fillId="0" borderId="11" xfId="0" applyFont="1" applyBorder="1" applyAlignment="1">
      <alignment horizontal="center" vertical="center" wrapText="1"/>
    </xf>
    <xf numFmtId="0" fontId="57" fillId="33" borderId="11" xfId="0" applyFont="1" applyFill="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xf>
    <xf numFmtId="172" fontId="3" fillId="35"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5" borderId="11" xfId="0" applyNumberFormat="1"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7" fillId="0" borderId="22" xfId="0" applyFont="1" applyBorder="1" applyAlignment="1">
      <alignment horizontal="right" vertical="top" wrapText="1"/>
    </xf>
    <xf numFmtId="9" fontId="2" fillId="35" borderId="10" xfId="0" applyNumberFormat="1" applyFont="1" applyFill="1" applyBorder="1" applyAlignment="1">
      <alignment horizontal="center" vertical="center" wrapText="1"/>
    </xf>
    <xf numFmtId="172" fontId="2" fillId="35" borderId="10" xfId="0" applyNumberFormat="1" applyFont="1" applyFill="1" applyBorder="1" applyAlignment="1">
      <alignment horizontal="center" vertical="center" wrapText="1"/>
    </xf>
    <xf numFmtId="0" fontId="57" fillId="0" borderId="23" xfId="0" applyFont="1" applyBorder="1" applyAlignment="1">
      <alignment horizontal="righ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57" fillId="0" borderId="11" xfId="55" applyFont="1" applyFill="1" applyBorder="1" applyAlignment="1">
      <alignment vertical="center" wrapText="1"/>
      <protection/>
    </xf>
    <xf numFmtId="49" fontId="2" fillId="33" borderId="11" xfId="0" applyNumberFormat="1" applyFont="1" applyFill="1" applyBorder="1" applyAlignment="1">
      <alignment vertical="center" wrapText="1"/>
    </xf>
    <xf numFmtId="0" fontId="2" fillId="33" borderId="17" xfId="0" applyFont="1" applyFill="1" applyBorder="1" applyAlignment="1">
      <alignment vertical="center" wrapText="1"/>
    </xf>
    <xf numFmtId="0" fontId="2" fillId="33" borderId="10" xfId="0" applyFont="1" applyFill="1" applyBorder="1" applyAlignment="1">
      <alignment vertical="center" wrapText="1"/>
    </xf>
    <xf numFmtId="49" fontId="2" fillId="33" borderId="10" xfId="0" applyNumberFormat="1" applyFont="1" applyFill="1" applyBorder="1" applyAlignment="1">
      <alignment vertical="center" wrapText="1"/>
    </xf>
    <xf numFmtId="177" fontId="3" fillId="35" borderId="10" xfId="0" applyNumberFormat="1" applyFont="1" applyFill="1" applyBorder="1" applyAlignment="1">
      <alignment horizontal="center" vertical="center" wrapText="1"/>
    </xf>
    <xf numFmtId="0" fontId="61" fillId="0" borderId="24" xfId="0" applyFont="1" applyBorder="1" applyAlignment="1">
      <alignment horizontal="right" vertical="top" wrapText="1"/>
    </xf>
    <xf numFmtId="0" fontId="61" fillId="0" borderId="10" xfId="0" applyFont="1" applyBorder="1" applyAlignment="1">
      <alignment horizontal="right" vertical="top"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7" fillId="0" borderId="10" xfId="0" applyFont="1" applyFill="1" applyBorder="1" applyAlignment="1">
      <alignment wrapText="1"/>
    </xf>
    <xf numFmtId="0" fontId="57" fillId="0" borderId="0" xfId="0" applyFont="1" applyFill="1" applyAlignment="1">
      <alignment wrapText="1"/>
    </xf>
    <xf numFmtId="0" fontId="58" fillId="0" borderId="10" xfId="0" applyFont="1" applyFill="1" applyBorder="1" applyAlignment="1">
      <alignment horizontal="justify" vertical="center" wrapText="1"/>
    </xf>
    <xf numFmtId="0" fontId="58" fillId="0" borderId="10" xfId="0" applyFont="1" applyFill="1" applyBorder="1" applyAlignment="1">
      <alignment vertical="center" wrapText="1"/>
    </xf>
    <xf numFmtId="0" fontId="58" fillId="0" borderId="11" xfId="0" applyFont="1" applyFill="1" applyBorder="1" applyAlignment="1">
      <alignment vertical="center" wrapText="1"/>
    </xf>
    <xf numFmtId="0" fontId="63"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0" xfId="0" applyFont="1" applyFill="1" applyAlignment="1">
      <alignment horizontal="justify" vertical="center" wrapText="1"/>
    </xf>
    <xf numFmtId="0" fontId="64" fillId="0" borderId="11" xfId="0" applyFont="1" applyBorder="1" applyAlignment="1">
      <alignment horizontal="left" vertical="center" wrapText="1"/>
    </xf>
    <xf numFmtId="0" fontId="2" fillId="33" borderId="10" xfId="0" applyFont="1" applyFill="1" applyBorder="1" applyAlignment="1">
      <alignment horizontal="center" vertical="center" wrapText="1"/>
    </xf>
    <xf numFmtId="0" fontId="57" fillId="0" borderId="25" xfId="0" applyFont="1" applyBorder="1" applyAlignment="1">
      <alignment horizontal="right" vertical="top" wrapText="1"/>
    </xf>
    <xf numFmtId="0" fontId="2" fillId="33" borderId="10" xfId="0"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57" fillId="0" borderId="22" xfId="0" applyFont="1" applyFill="1" applyBorder="1" applyAlignment="1">
      <alignment horizontal="left" vertical="top" wrapText="1"/>
    </xf>
    <xf numFmtId="0" fontId="65" fillId="0" borderId="23" xfId="0" applyFont="1" applyBorder="1" applyAlignment="1">
      <alignment horizontal="right" vertical="top" wrapText="1"/>
    </xf>
    <xf numFmtId="0" fontId="2"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58" fillId="0" borderId="0" xfId="0" applyFont="1" applyAlignment="1">
      <alignment vertical="top" wrapText="1"/>
    </xf>
    <xf numFmtId="0" fontId="2" fillId="33" borderId="10"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wrapText="1"/>
    </xf>
    <xf numFmtId="0" fontId="66" fillId="0" borderId="21" xfId="0" applyFont="1" applyBorder="1" applyAlignment="1">
      <alignment horizontal="left" vertical="center" wrapText="1"/>
    </xf>
    <xf numFmtId="0" fontId="66" fillId="0" borderId="26" xfId="0" applyFont="1" applyBorder="1" applyAlignment="1">
      <alignment horizontal="left" vertical="center" wrapText="1"/>
    </xf>
    <xf numFmtId="0" fontId="66" fillId="0" borderId="11" xfId="0" applyFont="1" applyBorder="1" applyAlignment="1">
      <alignment horizontal="left" vertical="center" wrapText="1"/>
    </xf>
    <xf numFmtId="0" fontId="2" fillId="33" borderId="2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27"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5" fillId="33" borderId="0" xfId="0" applyFont="1" applyFill="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7" fillId="33" borderId="0" xfId="0" applyFont="1" applyFill="1" applyAlignment="1">
      <alignment horizontal="left" vertical="center" wrapText="1"/>
    </xf>
    <xf numFmtId="0" fontId="3" fillId="33" borderId="3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172" fontId="2" fillId="0" borderId="21" xfId="0" applyNumberFormat="1" applyFont="1" applyFill="1" applyBorder="1" applyAlignment="1">
      <alignment horizontal="center" vertical="center" wrapText="1"/>
    </xf>
    <xf numFmtId="172" fontId="2" fillId="33" borderId="21" xfId="0" applyNumberFormat="1" applyFont="1" applyFill="1" applyBorder="1" applyAlignment="1">
      <alignment horizontal="center" vertical="center" wrapText="1"/>
    </xf>
    <xf numFmtId="0" fontId="0" fillId="33" borderId="26" xfId="0" applyFill="1" applyBorder="1" applyAlignment="1">
      <alignment horizontal="center" vertical="center" wrapText="1"/>
    </xf>
    <xf numFmtId="0" fontId="0" fillId="33" borderId="11" xfId="0"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6" borderId="43" xfId="0" applyFont="1" applyFill="1" applyBorder="1" applyAlignment="1">
      <alignment horizontal="right" wrapText="1"/>
    </xf>
    <xf numFmtId="0" fontId="5" fillId="6" borderId="44" xfId="0" applyFont="1" applyFill="1" applyBorder="1" applyAlignment="1">
      <alignment horizontal="right" wrapText="1"/>
    </xf>
    <xf numFmtId="0" fontId="5" fillId="6" borderId="12" xfId="0" applyFont="1" applyFill="1" applyBorder="1" applyAlignment="1">
      <alignment horizontal="right" wrapText="1"/>
    </xf>
    <xf numFmtId="0" fontId="2" fillId="0" borderId="26" xfId="0" applyFont="1" applyFill="1" applyBorder="1" applyAlignment="1">
      <alignment horizontal="left" vertical="center" wrapText="1"/>
    </xf>
    <xf numFmtId="0" fontId="2" fillId="33" borderId="20" xfId="0"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0" fontId="2" fillId="0" borderId="21"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33" borderId="21" xfId="0" applyNumberFormat="1"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2" fillId="33" borderId="0" xfId="0"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2"/>
  <sheetViews>
    <sheetView tabSelected="1" view="pageBreakPreview" zoomScale="50" zoomScaleNormal="60" zoomScaleSheetLayoutView="50" workbookViewId="0" topLeftCell="A127">
      <selection activeCell="A137" sqref="A137:E141"/>
    </sheetView>
  </sheetViews>
  <sheetFormatPr defaultColWidth="9.140625" defaultRowHeight="15"/>
  <cols>
    <col min="1" max="1" width="9.140625" style="2" customWidth="1"/>
    <col min="2" max="2" width="12.28125" style="2" customWidth="1"/>
    <col min="3" max="3" width="63.00390625" style="159" customWidth="1"/>
    <col min="4" max="4" width="57.8515625" style="1" customWidth="1"/>
    <col min="5" max="5" width="61.57421875" style="1" customWidth="1"/>
    <col min="6" max="6" width="14.140625" style="1" customWidth="1"/>
    <col min="7" max="7" width="15.28125" style="2" customWidth="1"/>
    <col min="8" max="8" width="13.8515625" style="2" customWidth="1"/>
    <col min="9" max="9" width="12.7109375" style="2" customWidth="1"/>
    <col min="10" max="10" width="96.28125" style="2" customWidth="1"/>
    <col min="11" max="16384" width="9.140625" style="2" customWidth="1"/>
  </cols>
  <sheetData>
    <row r="1" spans="1:9" ht="20.25" customHeight="1">
      <c r="A1" s="190" t="s">
        <v>115</v>
      </c>
      <c r="B1" s="190"/>
      <c r="C1" s="190"/>
      <c r="D1" s="190"/>
      <c r="E1" s="190"/>
      <c r="F1" s="190"/>
      <c r="G1" s="190"/>
      <c r="H1" s="190"/>
      <c r="I1" s="190"/>
    </row>
    <row r="2" spans="1:9" ht="20.25" customHeight="1">
      <c r="A2" s="190" t="s">
        <v>117</v>
      </c>
      <c r="B2" s="190"/>
      <c r="C2" s="190"/>
      <c r="D2" s="190"/>
      <c r="E2" s="190"/>
      <c r="F2" s="190"/>
      <c r="G2" s="190"/>
      <c r="H2" s="190"/>
      <c r="I2" s="190"/>
    </row>
    <row r="3" spans="1:9" ht="20.25" customHeight="1">
      <c r="A3" s="190" t="s">
        <v>273</v>
      </c>
      <c r="B3" s="190"/>
      <c r="C3" s="190"/>
      <c r="D3" s="190"/>
      <c r="E3" s="190"/>
      <c r="F3" s="190"/>
      <c r="G3" s="190"/>
      <c r="H3" s="190"/>
      <c r="I3" s="190"/>
    </row>
    <row r="4" spans="1:9" ht="20.25" customHeight="1">
      <c r="A4" s="195" t="s">
        <v>86</v>
      </c>
      <c r="B4" s="195"/>
      <c r="C4" s="195"/>
      <c r="D4" s="195"/>
      <c r="E4" s="195"/>
      <c r="F4" s="195"/>
      <c r="G4" s="195"/>
      <c r="H4" s="195"/>
      <c r="I4" s="195"/>
    </row>
    <row r="5" spans="1:9" ht="20.25" customHeight="1">
      <c r="A5" s="195" t="s">
        <v>104</v>
      </c>
      <c r="B5" s="195"/>
      <c r="C5" s="195"/>
      <c r="D5" s="195"/>
      <c r="E5" s="195"/>
      <c r="F5" s="195"/>
      <c r="G5" s="195"/>
      <c r="H5" s="195"/>
      <c r="I5" s="195"/>
    </row>
    <row r="6" spans="1:9" ht="20.25" customHeight="1">
      <c r="A6" s="195" t="s">
        <v>87</v>
      </c>
      <c r="B6" s="195"/>
      <c r="C6" s="195"/>
      <c r="D6" s="195"/>
      <c r="E6" s="195"/>
      <c r="F6" s="195"/>
      <c r="G6" s="195"/>
      <c r="H6" s="195"/>
      <c r="I6" s="195"/>
    </row>
    <row r="7" spans="2:15" ht="21" thickBot="1">
      <c r="B7" s="194"/>
      <c r="C7" s="194"/>
      <c r="D7" s="194"/>
      <c r="E7" s="194"/>
      <c r="F7" s="194"/>
      <c r="G7" s="194"/>
      <c r="H7" s="194"/>
      <c r="I7" s="194"/>
      <c r="J7" s="4"/>
      <c r="K7" s="4"/>
      <c r="L7" s="4"/>
      <c r="M7" s="4"/>
      <c r="N7" s="4"/>
      <c r="O7" s="4"/>
    </row>
    <row r="8" spans="1:10" s="4" customFormat="1" ht="18.75">
      <c r="A8" s="191" t="s">
        <v>1</v>
      </c>
      <c r="B8" s="218" t="s">
        <v>97</v>
      </c>
      <c r="C8" s="196" t="s">
        <v>2</v>
      </c>
      <c r="D8" s="196"/>
      <c r="E8" s="218" t="s">
        <v>95</v>
      </c>
      <c r="F8" s="196" t="s">
        <v>93</v>
      </c>
      <c r="G8" s="196"/>
      <c r="H8" s="196"/>
      <c r="I8" s="202"/>
      <c r="J8" s="225" t="s">
        <v>239</v>
      </c>
    </row>
    <row r="9" spans="1:10" s="4" customFormat="1" ht="39" customHeight="1">
      <c r="A9" s="192"/>
      <c r="B9" s="200"/>
      <c r="C9" s="197"/>
      <c r="D9" s="197"/>
      <c r="E9" s="200"/>
      <c r="F9" s="212" t="s">
        <v>89</v>
      </c>
      <c r="G9" s="213"/>
      <c r="H9" s="197" t="s">
        <v>91</v>
      </c>
      <c r="I9" s="212"/>
      <c r="J9" s="200"/>
    </row>
    <row r="10" spans="1:10" s="4" customFormat="1" ht="21.75" customHeight="1">
      <c r="A10" s="192"/>
      <c r="B10" s="200"/>
      <c r="C10" s="223" t="s">
        <v>99</v>
      </c>
      <c r="D10" s="179" t="s">
        <v>100</v>
      </c>
      <c r="E10" s="200"/>
      <c r="F10" s="179" t="s">
        <v>88</v>
      </c>
      <c r="G10" s="26" t="s">
        <v>90</v>
      </c>
      <c r="H10" s="179" t="s">
        <v>94</v>
      </c>
      <c r="I10" s="203" t="s">
        <v>92</v>
      </c>
      <c r="J10" s="200"/>
    </row>
    <row r="11" spans="1:10" s="4" customFormat="1" ht="21.75" customHeight="1" thickBot="1">
      <c r="A11" s="193"/>
      <c r="B11" s="201"/>
      <c r="C11" s="224"/>
      <c r="D11" s="199"/>
      <c r="E11" s="201"/>
      <c r="F11" s="199"/>
      <c r="G11" s="42" t="s">
        <v>266</v>
      </c>
      <c r="H11" s="199"/>
      <c r="I11" s="204"/>
      <c r="J11" s="226"/>
    </row>
    <row r="12" spans="1:10" s="4" customFormat="1" ht="33.75" customHeight="1" thickBot="1">
      <c r="A12" s="184" t="s">
        <v>106</v>
      </c>
      <c r="B12" s="185"/>
      <c r="C12" s="185"/>
      <c r="D12" s="185"/>
      <c r="E12" s="185"/>
      <c r="F12" s="185"/>
      <c r="G12" s="185"/>
      <c r="H12" s="185"/>
      <c r="I12" s="185"/>
      <c r="J12" s="48"/>
    </row>
    <row r="13" spans="1:10" s="4" customFormat="1" ht="24.75" customHeight="1">
      <c r="A13" s="221" t="s">
        <v>96</v>
      </c>
      <c r="B13" s="222"/>
      <c r="C13" s="222"/>
      <c r="D13" s="67"/>
      <c r="E13" s="66"/>
      <c r="F13" s="68">
        <f>F14+F59</f>
        <v>107618.3</v>
      </c>
      <c r="G13" s="68">
        <f>G14+G59</f>
        <v>16539</v>
      </c>
      <c r="H13" s="68">
        <f>H14+H59</f>
        <v>7543.4</v>
      </c>
      <c r="I13" s="69">
        <f>IF(OR(G13=0,H13=0),"",H13/G13)</f>
        <v>0.4560977084467017</v>
      </c>
      <c r="J13" s="48"/>
    </row>
    <row r="14" spans="1:15" s="20" customFormat="1" ht="44.25" customHeight="1">
      <c r="A14" s="35"/>
      <c r="B14" s="18" t="s">
        <v>3</v>
      </c>
      <c r="C14" s="146" t="s">
        <v>5</v>
      </c>
      <c r="D14" s="23"/>
      <c r="E14" s="23"/>
      <c r="F14" s="27">
        <f>F15+F26+F35+F49+F57</f>
        <v>43542</v>
      </c>
      <c r="G14" s="27">
        <f>G15+G26+G35+G49+G57</f>
        <v>5798</v>
      </c>
      <c r="H14" s="27">
        <f>H15+H26+H35+H49+H57</f>
        <v>5375.4</v>
      </c>
      <c r="I14" s="49">
        <f>IF(OR(G14=0,H14=0),"",H14/G14)</f>
        <v>0.9271127975163849</v>
      </c>
      <c r="J14" s="56"/>
      <c r="K14" s="19"/>
      <c r="L14" s="19"/>
      <c r="M14" s="19"/>
      <c r="N14" s="19"/>
      <c r="O14" s="19"/>
    </row>
    <row r="15" spans="1:15" s="13" customFormat="1" ht="40.5" customHeight="1">
      <c r="A15" s="36"/>
      <c r="B15" s="7" t="s">
        <v>0</v>
      </c>
      <c r="C15" s="147" t="s">
        <v>79</v>
      </c>
      <c r="D15" s="24"/>
      <c r="E15" s="24"/>
      <c r="F15" s="28">
        <f>F16+F23</f>
        <v>26152</v>
      </c>
      <c r="G15" s="28">
        <f>G16+G23</f>
        <v>3050</v>
      </c>
      <c r="H15" s="28">
        <f>H16+H23</f>
        <v>3570</v>
      </c>
      <c r="I15" s="50">
        <f aca="true" t="shared" si="0" ref="I15:I97">IF(OR(G15=0,H15=0),"",H15/G15)</f>
        <v>1.1704918032786886</v>
      </c>
      <c r="J15" s="57"/>
      <c r="K15" s="12"/>
      <c r="L15" s="12"/>
      <c r="M15" s="12"/>
      <c r="N15" s="12"/>
      <c r="O15" s="12"/>
    </row>
    <row r="16" spans="1:15" s="13" customFormat="1" ht="129" customHeight="1">
      <c r="A16" s="230">
        <v>1</v>
      </c>
      <c r="B16" s="227" t="s">
        <v>7</v>
      </c>
      <c r="C16" s="223" t="s">
        <v>98</v>
      </c>
      <c r="D16" s="223" t="s">
        <v>153</v>
      </c>
      <c r="E16" s="239" t="s">
        <v>274</v>
      </c>
      <c r="F16" s="208">
        <v>25877</v>
      </c>
      <c r="G16" s="208">
        <v>3000</v>
      </c>
      <c r="H16" s="209">
        <v>3552</v>
      </c>
      <c r="I16" s="205">
        <f t="shared" si="0"/>
        <v>1.184</v>
      </c>
      <c r="J16" s="176" t="s">
        <v>260</v>
      </c>
      <c r="K16" s="12"/>
      <c r="L16" s="12"/>
      <c r="M16" s="12"/>
      <c r="N16" s="12"/>
      <c r="O16" s="12"/>
    </row>
    <row r="17" spans="1:15" s="13" customFormat="1" ht="39" customHeight="1">
      <c r="A17" s="230"/>
      <c r="B17" s="228"/>
      <c r="C17" s="231"/>
      <c r="D17" s="231"/>
      <c r="E17" s="240"/>
      <c r="F17" s="206"/>
      <c r="G17" s="206"/>
      <c r="H17" s="210"/>
      <c r="I17" s="206"/>
      <c r="J17" s="177"/>
      <c r="K17" s="12"/>
      <c r="L17" s="12"/>
      <c r="M17" s="12"/>
      <c r="N17" s="12"/>
      <c r="O17" s="12"/>
    </row>
    <row r="18" spans="1:15" s="13" customFormat="1" ht="375" customHeight="1">
      <c r="A18" s="230"/>
      <c r="B18" s="228"/>
      <c r="C18" s="232"/>
      <c r="D18" s="231"/>
      <c r="E18" s="240"/>
      <c r="F18" s="207"/>
      <c r="G18" s="207"/>
      <c r="H18" s="211"/>
      <c r="I18" s="207"/>
      <c r="J18" s="177"/>
      <c r="K18" s="12"/>
      <c r="L18" s="12"/>
      <c r="M18" s="12"/>
      <c r="N18" s="12"/>
      <c r="O18" s="12"/>
    </row>
    <row r="19" spans="1:15" s="11" customFormat="1" ht="77.25" customHeight="1">
      <c r="A19" s="107">
        <v>2</v>
      </c>
      <c r="B19" s="228"/>
      <c r="C19" s="102" t="s">
        <v>154</v>
      </c>
      <c r="D19" s="231"/>
      <c r="E19" s="240"/>
      <c r="F19" s="115">
        <v>17</v>
      </c>
      <c r="G19" s="115">
        <v>4</v>
      </c>
      <c r="H19" s="116">
        <v>0</v>
      </c>
      <c r="I19" s="108">
        <f t="shared" si="0"/>
      </c>
      <c r="J19" s="177"/>
      <c r="K19" s="57"/>
      <c r="L19" s="57"/>
      <c r="M19" s="57"/>
      <c r="N19" s="57"/>
      <c r="O19" s="57"/>
    </row>
    <row r="20" spans="1:15" s="114" customFormat="1" ht="161.25" customHeight="1">
      <c r="A20" s="107"/>
      <c r="B20" s="229"/>
      <c r="C20" s="6" t="s">
        <v>199</v>
      </c>
      <c r="D20" s="232"/>
      <c r="E20" s="241"/>
      <c r="F20" s="82">
        <v>24</v>
      </c>
      <c r="G20" s="82">
        <v>4</v>
      </c>
      <c r="H20" s="83">
        <v>1</v>
      </c>
      <c r="I20" s="84">
        <f t="shared" si="0"/>
        <v>0.25</v>
      </c>
      <c r="J20" s="177"/>
      <c r="K20" s="113"/>
      <c r="L20" s="113"/>
      <c r="M20" s="113"/>
      <c r="N20" s="113"/>
      <c r="O20" s="113"/>
    </row>
    <row r="21" spans="1:15" s="114" customFormat="1" ht="93.75" customHeight="1" hidden="1">
      <c r="A21" s="11"/>
      <c r="B21" s="121"/>
      <c r="C21" s="6"/>
      <c r="D21" s="122"/>
      <c r="E21" s="81"/>
      <c r="F21" s="82"/>
      <c r="G21" s="82"/>
      <c r="H21" s="83"/>
      <c r="I21" s="84"/>
      <c r="J21" s="177"/>
      <c r="K21" s="113"/>
      <c r="L21" s="113"/>
      <c r="M21" s="113"/>
      <c r="N21" s="113"/>
      <c r="O21" s="113"/>
    </row>
    <row r="22" spans="1:15" s="13" customFormat="1" ht="290.25" customHeight="1">
      <c r="A22" s="80">
        <v>4</v>
      </c>
      <c r="B22" s="86">
        <v>1.2</v>
      </c>
      <c r="C22" s="144" t="s">
        <v>155</v>
      </c>
      <c r="D22" s="117" t="s">
        <v>156</v>
      </c>
      <c r="E22" s="118"/>
      <c r="F22" s="119" t="s">
        <v>186</v>
      </c>
      <c r="G22" s="119" t="s">
        <v>157</v>
      </c>
      <c r="H22" s="120" t="s">
        <v>157</v>
      </c>
      <c r="I22" s="119"/>
      <c r="J22" s="177"/>
      <c r="K22" s="12"/>
      <c r="L22" s="12"/>
      <c r="M22" s="12"/>
      <c r="N22" s="12"/>
      <c r="O22" s="12"/>
    </row>
    <row r="23" spans="1:15" s="13" customFormat="1" ht="203.25" customHeight="1">
      <c r="A23" s="80">
        <v>5</v>
      </c>
      <c r="B23" s="86">
        <v>1.3</v>
      </c>
      <c r="C23" s="148" t="s">
        <v>158</v>
      </c>
      <c r="D23" s="99" t="s">
        <v>190</v>
      </c>
      <c r="E23" s="103" t="s">
        <v>275</v>
      </c>
      <c r="F23" s="85">
        <v>275</v>
      </c>
      <c r="G23" s="85">
        <v>50</v>
      </c>
      <c r="H23" s="83">
        <v>18</v>
      </c>
      <c r="I23" s="106">
        <f t="shared" si="0"/>
        <v>0.36</v>
      </c>
      <c r="J23" s="178"/>
      <c r="K23" s="12"/>
      <c r="L23" s="12"/>
      <c r="M23" s="12"/>
      <c r="N23" s="12"/>
      <c r="O23" s="12"/>
    </row>
    <row r="24" spans="1:15" s="13" customFormat="1" ht="206.25" customHeight="1" thickBot="1">
      <c r="A24" s="80">
        <v>6</v>
      </c>
      <c r="B24" s="126" t="s">
        <v>41</v>
      </c>
      <c r="C24" s="148" t="s">
        <v>205</v>
      </c>
      <c r="D24" s="141"/>
      <c r="E24" s="167" t="s">
        <v>291</v>
      </c>
      <c r="F24" s="85">
        <v>558</v>
      </c>
      <c r="G24" s="85">
        <v>104</v>
      </c>
      <c r="H24" s="127">
        <v>18</v>
      </c>
      <c r="I24" s="106">
        <f t="shared" si="0"/>
        <v>0.17307692307692307</v>
      </c>
      <c r="J24" s="160" t="s">
        <v>260</v>
      </c>
      <c r="K24" s="12"/>
      <c r="L24" s="12"/>
      <c r="M24" s="12"/>
      <c r="N24" s="12"/>
      <c r="O24" s="12"/>
    </row>
    <row r="25" spans="1:15" s="13" customFormat="1" ht="183.75" customHeight="1" thickBot="1">
      <c r="A25" s="80">
        <v>7</v>
      </c>
      <c r="B25" s="126" t="s">
        <v>42</v>
      </c>
      <c r="C25" s="149" t="s">
        <v>204</v>
      </c>
      <c r="D25" s="140"/>
      <c r="E25" s="162" t="s">
        <v>282</v>
      </c>
      <c r="F25" s="85">
        <v>1905</v>
      </c>
      <c r="G25" s="85">
        <v>385</v>
      </c>
      <c r="H25" s="127">
        <v>147</v>
      </c>
      <c r="I25" s="106">
        <f t="shared" si="0"/>
        <v>0.38181818181818183</v>
      </c>
      <c r="J25" s="89" t="s">
        <v>251</v>
      </c>
      <c r="K25" s="12"/>
      <c r="L25" s="12"/>
      <c r="M25" s="12"/>
      <c r="N25" s="12"/>
      <c r="O25" s="12"/>
    </row>
    <row r="26" spans="1:15" ht="46.5" customHeight="1">
      <c r="A26" s="38">
        <v>8</v>
      </c>
      <c r="B26" s="74">
        <v>2</v>
      </c>
      <c r="C26" s="62" t="s">
        <v>136</v>
      </c>
      <c r="D26" s="14"/>
      <c r="E26" s="14"/>
      <c r="F26" s="32">
        <f>F27+F29+F31+F32+F34</f>
        <v>247</v>
      </c>
      <c r="G26" s="32">
        <f>G27+G29+G31+G32+G34</f>
        <v>43</v>
      </c>
      <c r="H26" s="32">
        <f>H27+H29+H31+H32+H34</f>
        <v>0</v>
      </c>
      <c r="I26" s="106">
        <f t="shared" si="0"/>
      </c>
      <c r="J26" s="48"/>
      <c r="K26" s="4"/>
      <c r="L26" s="4"/>
      <c r="M26" s="4"/>
      <c r="N26" s="4"/>
      <c r="O26" s="4"/>
    </row>
    <row r="27" spans="1:15" ht="162.75" customHeight="1">
      <c r="A27" s="37">
        <v>7</v>
      </c>
      <c r="B27" s="76" t="s">
        <v>49</v>
      </c>
      <c r="C27" s="6" t="s">
        <v>101</v>
      </c>
      <c r="D27" s="6" t="s">
        <v>137</v>
      </c>
      <c r="E27" s="5" t="s">
        <v>290</v>
      </c>
      <c r="F27" s="29">
        <v>90</v>
      </c>
      <c r="G27" s="30">
        <v>15</v>
      </c>
      <c r="H27" s="123">
        <v>0</v>
      </c>
      <c r="I27" s="106">
        <f t="shared" si="0"/>
      </c>
      <c r="J27" s="89" t="s">
        <v>252</v>
      </c>
      <c r="K27" s="4"/>
      <c r="L27" s="4"/>
      <c r="M27" s="4"/>
      <c r="N27" s="4"/>
      <c r="O27" s="4"/>
    </row>
    <row r="28" spans="1:15" ht="162.75" customHeight="1">
      <c r="A28" s="37"/>
      <c r="B28" s="101"/>
      <c r="C28" s="102" t="s">
        <v>191</v>
      </c>
      <c r="D28" s="6" t="s">
        <v>192</v>
      </c>
      <c r="E28" s="5"/>
      <c r="F28" s="29" t="s">
        <v>193</v>
      </c>
      <c r="G28" s="30" t="s">
        <v>157</v>
      </c>
      <c r="H28" s="31" t="s">
        <v>157</v>
      </c>
      <c r="I28" s="106">
        <v>0</v>
      </c>
      <c r="J28" s="89" t="s">
        <v>253</v>
      </c>
      <c r="K28" s="4"/>
      <c r="L28" s="4"/>
      <c r="M28" s="4"/>
      <c r="N28" s="4"/>
      <c r="O28" s="4"/>
    </row>
    <row r="29" spans="1:15" ht="150" customHeight="1">
      <c r="A29" s="38">
        <v>8</v>
      </c>
      <c r="B29" s="179" t="s">
        <v>50</v>
      </c>
      <c r="C29" s="219" t="s">
        <v>102</v>
      </c>
      <c r="D29" s="6" t="s">
        <v>138</v>
      </c>
      <c r="E29" s="5" t="s">
        <v>292</v>
      </c>
      <c r="F29" s="29">
        <v>48</v>
      </c>
      <c r="G29" s="30">
        <v>8</v>
      </c>
      <c r="H29" s="123">
        <v>0</v>
      </c>
      <c r="I29" s="106">
        <v>0</v>
      </c>
      <c r="J29" s="89" t="s">
        <v>259</v>
      </c>
      <c r="K29" s="4"/>
      <c r="L29" s="4"/>
      <c r="M29" s="4"/>
      <c r="N29" s="4"/>
      <c r="O29" s="4"/>
    </row>
    <row r="30" spans="1:15" ht="372" customHeight="1">
      <c r="A30" s="38">
        <v>9</v>
      </c>
      <c r="B30" s="180"/>
      <c r="C30" s="220"/>
      <c r="D30" s="78" t="s">
        <v>159</v>
      </c>
      <c r="E30" s="5" t="s">
        <v>293</v>
      </c>
      <c r="F30" s="29" t="s">
        <v>186</v>
      </c>
      <c r="G30" s="30" t="s">
        <v>157</v>
      </c>
      <c r="H30" s="31" t="s">
        <v>157</v>
      </c>
      <c r="I30" s="106">
        <v>0</v>
      </c>
      <c r="J30" s="89" t="s">
        <v>254</v>
      </c>
      <c r="K30" s="4"/>
      <c r="L30" s="4"/>
      <c r="M30" s="4"/>
      <c r="N30" s="4"/>
      <c r="O30" s="4"/>
    </row>
    <row r="31" spans="1:15" ht="273.75" customHeight="1">
      <c r="A31" s="38">
        <v>10</v>
      </c>
      <c r="B31" s="242">
        <v>2.3</v>
      </c>
      <c r="C31" s="219" t="s">
        <v>160</v>
      </c>
      <c r="D31" s="87" t="s">
        <v>161</v>
      </c>
      <c r="E31" s="179" t="s">
        <v>294</v>
      </c>
      <c r="F31" s="29">
        <v>25</v>
      </c>
      <c r="G31" s="30">
        <v>5</v>
      </c>
      <c r="H31" s="31">
        <v>0</v>
      </c>
      <c r="I31" s="106">
        <f t="shared" si="0"/>
      </c>
      <c r="J31" s="89" t="s">
        <v>254</v>
      </c>
      <c r="K31" s="4"/>
      <c r="L31" s="4"/>
      <c r="M31" s="4"/>
      <c r="N31" s="4"/>
      <c r="O31" s="4"/>
    </row>
    <row r="32" spans="1:15" ht="246" customHeight="1">
      <c r="A32" s="38">
        <v>12</v>
      </c>
      <c r="B32" s="207"/>
      <c r="C32" s="220"/>
      <c r="D32" s="78" t="s">
        <v>162</v>
      </c>
      <c r="E32" s="180"/>
      <c r="F32" s="29">
        <v>64</v>
      </c>
      <c r="G32" s="30">
        <v>10</v>
      </c>
      <c r="H32" s="31">
        <v>0</v>
      </c>
      <c r="I32" s="106">
        <v>0</v>
      </c>
      <c r="J32" s="89" t="s">
        <v>254</v>
      </c>
      <c r="K32" s="4"/>
      <c r="L32" s="4"/>
      <c r="M32" s="4"/>
      <c r="N32" s="4"/>
      <c r="O32" s="4"/>
    </row>
    <row r="33" spans="1:15" ht="150" customHeight="1">
      <c r="A33" s="38">
        <v>13</v>
      </c>
      <c r="B33" s="76">
        <v>2.4</v>
      </c>
      <c r="C33" s="243" t="s">
        <v>163</v>
      </c>
      <c r="D33" s="87" t="s">
        <v>163</v>
      </c>
      <c r="E33" s="5" t="s">
        <v>295</v>
      </c>
      <c r="F33" s="29" t="s">
        <v>186</v>
      </c>
      <c r="G33" s="30" t="s">
        <v>157</v>
      </c>
      <c r="H33" s="31"/>
      <c r="I33" s="50">
        <v>1</v>
      </c>
      <c r="J33" s="145" t="s">
        <v>244</v>
      </c>
      <c r="K33" s="4"/>
      <c r="L33" s="4"/>
      <c r="M33" s="4"/>
      <c r="N33" s="4"/>
      <c r="O33" s="4"/>
    </row>
    <row r="34" spans="1:15" s="169" customFormat="1" ht="150" customHeight="1">
      <c r="A34" s="38"/>
      <c r="B34" s="168"/>
      <c r="C34" s="244"/>
      <c r="D34" s="87" t="s">
        <v>258</v>
      </c>
      <c r="E34" s="5" t="s">
        <v>296</v>
      </c>
      <c r="F34" s="29">
        <v>20</v>
      </c>
      <c r="G34" s="30">
        <v>5</v>
      </c>
      <c r="H34" s="31">
        <v>0</v>
      </c>
      <c r="I34" s="50"/>
      <c r="J34" s="168"/>
      <c r="K34" s="4"/>
      <c r="L34" s="4"/>
      <c r="M34" s="4"/>
      <c r="N34" s="4"/>
      <c r="O34" s="4"/>
    </row>
    <row r="35" spans="1:15" ht="38.25" customHeight="1">
      <c r="A35" s="90">
        <v>14</v>
      </c>
      <c r="B35" s="7" t="s">
        <v>54</v>
      </c>
      <c r="C35" s="147" t="s">
        <v>83</v>
      </c>
      <c r="D35" s="24"/>
      <c r="E35" s="24"/>
      <c r="F35" s="28">
        <f>F39+F40+F44+F45+F41</f>
        <v>10219</v>
      </c>
      <c r="G35" s="28">
        <f>G39+G40+G44+G45+G41</f>
        <v>1450</v>
      </c>
      <c r="H35" s="28">
        <f>H39+H40+H44+H45+H41</f>
        <v>1780.4</v>
      </c>
      <c r="I35" s="50">
        <f t="shared" si="0"/>
        <v>1.2278620689655173</v>
      </c>
      <c r="J35" s="48"/>
      <c r="K35" s="4"/>
      <c r="L35" s="4"/>
      <c r="M35" s="4"/>
      <c r="N35" s="4"/>
      <c r="O35" s="4"/>
    </row>
    <row r="36" spans="1:15" ht="19.5" customHeight="1" hidden="1">
      <c r="A36" s="38">
        <v>16</v>
      </c>
      <c r="B36" s="76" t="s">
        <v>63</v>
      </c>
      <c r="C36" s="15" t="s">
        <v>80</v>
      </c>
      <c r="D36" s="15"/>
      <c r="E36" s="15"/>
      <c r="F36" s="29"/>
      <c r="G36" s="30"/>
      <c r="H36" s="31"/>
      <c r="I36" s="50">
        <f t="shared" si="0"/>
      </c>
      <c r="J36" s="48"/>
      <c r="K36" s="4"/>
      <c r="L36" s="4"/>
      <c r="M36" s="4"/>
      <c r="N36" s="4"/>
      <c r="O36" s="4"/>
    </row>
    <row r="37" spans="1:15" ht="37.5" hidden="1">
      <c r="A37" s="38">
        <v>17</v>
      </c>
      <c r="B37" s="76" t="s">
        <v>64</v>
      </c>
      <c r="C37" s="6" t="s">
        <v>76</v>
      </c>
      <c r="D37" s="5"/>
      <c r="E37" s="5"/>
      <c r="F37" s="30"/>
      <c r="G37" s="30"/>
      <c r="H37" s="31"/>
      <c r="I37" s="50">
        <f t="shared" si="0"/>
      </c>
      <c r="J37" s="48"/>
      <c r="K37" s="4"/>
      <c r="L37" s="4"/>
      <c r="M37" s="4"/>
      <c r="N37" s="4"/>
      <c r="O37" s="4"/>
    </row>
    <row r="38" spans="1:15" ht="112.5" hidden="1">
      <c r="A38" s="38">
        <v>18</v>
      </c>
      <c r="B38" s="76" t="s">
        <v>65</v>
      </c>
      <c r="C38" s="6" t="s">
        <v>77</v>
      </c>
      <c r="D38" s="5"/>
      <c r="E38" s="5"/>
      <c r="F38" s="30"/>
      <c r="G38" s="30"/>
      <c r="H38" s="31"/>
      <c r="I38" s="50">
        <f t="shared" si="0"/>
      </c>
      <c r="J38" s="48"/>
      <c r="K38" s="4"/>
      <c r="L38" s="4"/>
      <c r="M38" s="4"/>
      <c r="N38" s="4"/>
      <c r="O38" s="4"/>
    </row>
    <row r="39" spans="1:15" ht="105" customHeight="1" hidden="1">
      <c r="A39" s="38"/>
      <c r="B39" s="59"/>
      <c r="C39" s="6"/>
      <c r="D39" s="5"/>
      <c r="E39" s="5"/>
      <c r="F39" s="30"/>
      <c r="G39" s="30"/>
      <c r="H39" s="31"/>
      <c r="I39" s="50"/>
      <c r="J39" s="48"/>
      <c r="K39" s="4"/>
      <c r="L39" s="4"/>
      <c r="M39" s="4"/>
      <c r="N39" s="4"/>
      <c r="O39" s="4"/>
    </row>
    <row r="40" spans="1:15" ht="156" customHeight="1">
      <c r="A40" s="38">
        <v>16</v>
      </c>
      <c r="B40" s="59" t="s">
        <v>139</v>
      </c>
      <c r="C40" s="6" t="s">
        <v>74</v>
      </c>
      <c r="D40" s="6" t="s">
        <v>124</v>
      </c>
      <c r="E40" s="5" t="s">
        <v>283</v>
      </c>
      <c r="F40" s="29">
        <v>2355</v>
      </c>
      <c r="G40" s="30">
        <v>400</v>
      </c>
      <c r="H40" s="31">
        <v>152.3</v>
      </c>
      <c r="I40" s="50">
        <f t="shared" si="0"/>
        <v>0.38075000000000003</v>
      </c>
      <c r="J40" s="89" t="s">
        <v>235</v>
      </c>
      <c r="K40" s="4"/>
      <c r="L40" s="4"/>
      <c r="M40" s="4"/>
      <c r="N40" s="4"/>
      <c r="O40" s="4"/>
    </row>
    <row r="41" spans="1:15" s="109" customFormat="1" ht="175.5" customHeight="1">
      <c r="A41" s="38"/>
      <c r="B41" s="59" t="s">
        <v>140</v>
      </c>
      <c r="C41" s="6" t="s">
        <v>200</v>
      </c>
      <c r="D41" s="5" t="s">
        <v>201</v>
      </c>
      <c r="E41" s="165" t="s">
        <v>267</v>
      </c>
      <c r="F41" s="30">
        <v>1050</v>
      </c>
      <c r="G41" s="29">
        <v>250</v>
      </c>
      <c r="H41" s="164"/>
      <c r="I41" s="50">
        <v>0</v>
      </c>
      <c r="J41" s="89" t="s">
        <v>252</v>
      </c>
      <c r="K41" s="4"/>
      <c r="L41" s="4"/>
      <c r="M41" s="4"/>
      <c r="N41" s="4"/>
      <c r="O41" s="4"/>
    </row>
    <row r="42" spans="1:15" s="125" customFormat="1" ht="193.5" customHeight="1">
      <c r="A42" s="38"/>
      <c r="B42" s="59" t="s">
        <v>141</v>
      </c>
      <c r="C42" s="6" t="s">
        <v>206</v>
      </c>
      <c r="D42" s="5" t="s">
        <v>208</v>
      </c>
      <c r="E42" s="6" t="s">
        <v>268</v>
      </c>
      <c r="F42" s="79">
        <v>1.1</v>
      </c>
      <c r="G42" s="84">
        <v>1.1</v>
      </c>
      <c r="H42" s="84"/>
      <c r="I42" s="50">
        <v>0</v>
      </c>
      <c r="J42" s="89" t="s">
        <v>252</v>
      </c>
      <c r="K42" s="4"/>
      <c r="L42" s="4"/>
      <c r="M42" s="4"/>
      <c r="N42" s="4"/>
      <c r="O42" s="4"/>
    </row>
    <row r="43" spans="1:15" s="125" customFormat="1" ht="237" customHeight="1" thickBot="1">
      <c r="A43" s="38"/>
      <c r="B43" s="59" t="s">
        <v>202</v>
      </c>
      <c r="C43" s="6" t="s">
        <v>207</v>
      </c>
      <c r="D43" s="5" t="s">
        <v>209</v>
      </c>
      <c r="E43" s="166" t="s">
        <v>269</v>
      </c>
      <c r="F43" s="79">
        <v>1.07</v>
      </c>
      <c r="G43" s="84">
        <v>1.07</v>
      </c>
      <c r="H43" s="84"/>
      <c r="I43" s="50">
        <f>IF(OR(G43=0,H43=0),"",H43/G43)</f>
      </c>
      <c r="J43" s="89" t="s">
        <v>252</v>
      </c>
      <c r="K43" s="4"/>
      <c r="L43" s="4"/>
      <c r="M43" s="4"/>
      <c r="N43" s="4"/>
      <c r="O43" s="4"/>
    </row>
    <row r="44" spans="1:15" ht="315" customHeight="1" thickBot="1">
      <c r="A44" s="38">
        <v>17</v>
      </c>
      <c r="B44" s="59" t="s">
        <v>210</v>
      </c>
      <c r="C44" s="16" t="s">
        <v>81</v>
      </c>
      <c r="D44" s="16" t="s">
        <v>142</v>
      </c>
      <c r="E44" s="166" t="s">
        <v>270</v>
      </c>
      <c r="F44" s="29">
        <v>1743</v>
      </c>
      <c r="G44" s="29">
        <v>300</v>
      </c>
      <c r="H44" s="164">
        <v>1323</v>
      </c>
      <c r="I44" s="51">
        <f t="shared" si="0"/>
        <v>4.41</v>
      </c>
      <c r="J44" s="89" t="s">
        <v>252</v>
      </c>
      <c r="K44" s="4"/>
      <c r="L44" s="4"/>
      <c r="M44" s="4"/>
      <c r="N44" s="4"/>
      <c r="O44" s="4"/>
    </row>
    <row r="45" spans="1:17" ht="129.75" customHeight="1">
      <c r="A45" s="38">
        <v>18</v>
      </c>
      <c r="B45" s="59" t="s">
        <v>211</v>
      </c>
      <c r="C45" s="6" t="s">
        <v>103</v>
      </c>
      <c r="D45" s="6" t="s">
        <v>125</v>
      </c>
      <c r="E45" s="6" t="s">
        <v>271</v>
      </c>
      <c r="F45" s="29">
        <v>5071</v>
      </c>
      <c r="G45" s="29">
        <v>500</v>
      </c>
      <c r="H45" s="164">
        <v>305.1</v>
      </c>
      <c r="I45" s="50">
        <f t="shared" si="0"/>
        <v>0.6102000000000001</v>
      </c>
      <c r="J45" s="89" t="s">
        <v>252</v>
      </c>
      <c r="K45" s="4"/>
      <c r="L45" s="4"/>
      <c r="M45" s="4"/>
      <c r="N45" s="4"/>
      <c r="O45" s="4"/>
      <c r="Q45" s="2" t="s">
        <v>85</v>
      </c>
    </row>
    <row r="46" spans="1:15" s="125" customFormat="1" ht="183.75" customHeight="1" thickBot="1">
      <c r="A46" s="38"/>
      <c r="B46" s="59" t="s">
        <v>212</v>
      </c>
      <c r="C46" s="6" t="s">
        <v>215</v>
      </c>
      <c r="D46" s="6" t="s">
        <v>236</v>
      </c>
      <c r="E46" s="166" t="s">
        <v>272</v>
      </c>
      <c r="F46" s="129">
        <v>1.05</v>
      </c>
      <c r="G46" s="84">
        <v>1.05</v>
      </c>
      <c r="H46" s="84"/>
      <c r="I46" s="50">
        <v>0</v>
      </c>
      <c r="J46" s="89" t="s">
        <v>252</v>
      </c>
      <c r="K46" s="4"/>
      <c r="L46" s="4"/>
      <c r="M46" s="4"/>
      <c r="N46" s="4"/>
      <c r="O46" s="4"/>
    </row>
    <row r="47" spans="1:15" s="125" customFormat="1" ht="101.25" customHeight="1" thickBot="1">
      <c r="A47" s="38"/>
      <c r="B47" s="59" t="s">
        <v>213</v>
      </c>
      <c r="C47" s="6" t="s">
        <v>216</v>
      </c>
      <c r="D47" s="128" t="s">
        <v>218</v>
      </c>
      <c r="E47" s="132"/>
      <c r="F47" s="129">
        <v>1.05</v>
      </c>
      <c r="G47" s="79">
        <v>1.03</v>
      </c>
      <c r="H47" s="79">
        <v>0</v>
      </c>
      <c r="I47" s="50">
        <f t="shared" si="0"/>
      </c>
      <c r="J47" s="89" t="s">
        <v>254</v>
      </c>
      <c r="K47" s="4"/>
      <c r="L47" s="4"/>
      <c r="M47" s="4"/>
      <c r="N47" s="4"/>
      <c r="O47" s="4"/>
    </row>
    <row r="48" spans="1:15" s="125" customFormat="1" ht="186.75" customHeight="1">
      <c r="A48" s="38"/>
      <c r="B48" s="59" t="s">
        <v>214</v>
      </c>
      <c r="C48" s="6" t="s">
        <v>217</v>
      </c>
      <c r="D48" s="131" t="s">
        <v>219</v>
      </c>
      <c r="E48" s="133"/>
      <c r="F48" s="130" t="s">
        <v>157</v>
      </c>
      <c r="G48" s="30" t="s">
        <v>157</v>
      </c>
      <c r="H48" s="31" t="s">
        <v>231</v>
      </c>
      <c r="I48" s="50"/>
      <c r="J48" s="89" t="s">
        <v>254</v>
      </c>
      <c r="K48" s="4"/>
      <c r="L48" s="4"/>
      <c r="M48" s="4"/>
      <c r="N48" s="4"/>
      <c r="O48" s="4"/>
    </row>
    <row r="49" spans="1:15" ht="101.25" customHeight="1">
      <c r="A49" s="90">
        <v>19</v>
      </c>
      <c r="B49" s="7">
        <v>4</v>
      </c>
      <c r="C49" s="147" t="s">
        <v>78</v>
      </c>
      <c r="D49" s="24"/>
      <c r="E49" s="24"/>
      <c r="F49" s="28">
        <f>+F50+F51+F56</f>
        <v>1138</v>
      </c>
      <c r="G49" s="28">
        <f>+G50+G51</f>
        <v>255</v>
      </c>
      <c r="H49" s="28">
        <f>+H50+H51</f>
        <v>25</v>
      </c>
      <c r="I49" s="50">
        <f t="shared" si="0"/>
        <v>0.09803921568627451</v>
      </c>
      <c r="J49" s="48"/>
      <c r="K49" s="4"/>
      <c r="L49" s="4"/>
      <c r="M49" s="4"/>
      <c r="N49" s="4"/>
      <c r="O49" s="4"/>
    </row>
    <row r="50" spans="1:15" ht="101.25" customHeight="1">
      <c r="A50" s="38">
        <v>20</v>
      </c>
      <c r="B50" s="76" t="s">
        <v>63</v>
      </c>
      <c r="C50" s="17" t="s">
        <v>82</v>
      </c>
      <c r="D50" s="17" t="s">
        <v>126</v>
      </c>
      <c r="E50" s="73" t="s">
        <v>280</v>
      </c>
      <c r="F50" s="33">
        <v>493</v>
      </c>
      <c r="G50" s="30">
        <v>105</v>
      </c>
      <c r="H50" s="31">
        <v>1</v>
      </c>
      <c r="I50" s="50">
        <f t="shared" si="0"/>
        <v>0.009523809523809525</v>
      </c>
      <c r="J50" s="89" t="s">
        <v>237</v>
      </c>
      <c r="K50" s="4"/>
      <c r="L50" s="4"/>
      <c r="M50" s="4"/>
      <c r="N50" s="4"/>
      <c r="O50" s="4"/>
    </row>
    <row r="51" spans="1:15" ht="110.25" customHeight="1">
      <c r="A51" s="38">
        <v>21</v>
      </c>
      <c r="B51" s="59" t="s">
        <v>220</v>
      </c>
      <c r="C51" s="150" t="s">
        <v>84</v>
      </c>
      <c r="D51" s="17" t="s">
        <v>150</v>
      </c>
      <c r="E51" s="171" t="s">
        <v>278</v>
      </c>
      <c r="F51" s="34">
        <v>645</v>
      </c>
      <c r="G51" s="30">
        <v>150</v>
      </c>
      <c r="H51" s="31">
        <v>24</v>
      </c>
      <c r="I51" s="50">
        <f t="shared" si="0"/>
        <v>0.16</v>
      </c>
      <c r="J51" s="89" t="s">
        <v>247</v>
      </c>
      <c r="K51" s="4"/>
      <c r="L51" s="4"/>
      <c r="M51" s="4"/>
      <c r="N51" s="4"/>
      <c r="O51" s="4"/>
    </row>
    <row r="52" spans="1:15" s="125" customFormat="1" ht="347.25" customHeight="1">
      <c r="A52" s="38"/>
      <c r="B52" s="59" t="s">
        <v>221</v>
      </c>
      <c r="C52" s="150" t="s">
        <v>224</v>
      </c>
      <c r="D52" s="98" t="s">
        <v>227</v>
      </c>
      <c r="E52" s="43" t="s">
        <v>279</v>
      </c>
      <c r="F52" s="34" t="s">
        <v>257</v>
      </c>
      <c r="G52" s="30">
        <v>10</v>
      </c>
      <c r="H52" s="123"/>
      <c r="I52" s="50">
        <f t="shared" si="0"/>
      </c>
      <c r="J52" s="89" t="s">
        <v>251</v>
      </c>
      <c r="K52" s="4"/>
      <c r="L52" s="4"/>
      <c r="M52" s="4"/>
      <c r="N52" s="4"/>
      <c r="O52" s="4"/>
    </row>
    <row r="53" spans="1:15" s="125" customFormat="1" ht="201.75" customHeight="1">
      <c r="A53" s="38"/>
      <c r="B53" s="59" t="s">
        <v>222</v>
      </c>
      <c r="C53" s="150" t="s">
        <v>225</v>
      </c>
      <c r="D53" s="98" t="s">
        <v>228</v>
      </c>
      <c r="E53" s="43" t="s">
        <v>276</v>
      </c>
      <c r="F53" s="129">
        <v>1.03</v>
      </c>
      <c r="G53" s="129">
        <v>1.02</v>
      </c>
      <c r="H53" s="139"/>
      <c r="I53" s="50">
        <f t="shared" si="0"/>
      </c>
      <c r="J53" s="89" t="s">
        <v>255</v>
      </c>
      <c r="K53" s="4"/>
      <c r="L53" s="4"/>
      <c r="M53" s="4"/>
      <c r="N53" s="4"/>
      <c r="O53" s="4"/>
    </row>
    <row r="54" spans="1:15" s="125" customFormat="1" ht="194.25" customHeight="1">
      <c r="A54" s="137"/>
      <c r="B54" s="138" t="s">
        <v>223</v>
      </c>
      <c r="C54" s="151" t="s">
        <v>226</v>
      </c>
      <c r="D54" s="17" t="s">
        <v>250</v>
      </c>
      <c r="E54" s="43" t="s">
        <v>277</v>
      </c>
      <c r="F54" s="34" t="s">
        <v>229</v>
      </c>
      <c r="G54" s="30" t="s">
        <v>157</v>
      </c>
      <c r="H54" s="123" t="s">
        <v>231</v>
      </c>
      <c r="I54" s="50"/>
      <c r="J54" s="89" t="s">
        <v>255</v>
      </c>
      <c r="K54" s="4"/>
      <c r="L54" s="4"/>
      <c r="M54" s="4"/>
      <c r="N54" s="4"/>
      <c r="O54" s="4"/>
    </row>
    <row r="55" spans="1:15" s="125" customFormat="1" ht="152.25" customHeight="1">
      <c r="A55" s="136"/>
      <c r="B55" s="135" t="s">
        <v>232</v>
      </c>
      <c r="C55" s="152" t="s">
        <v>84</v>
      </c>
      <c r="D55" s="134" t="s">
        <v>233</v>
      </c>
      <c r="E55" s="43" t="s">
        <v>281</v>
      </c>
      <c r="F55" s="34" t="s">
        <v>230</v>
      </c>
      <c r="G55" s="34" t="s">
        <v>230</v>
      </c>
      <c r="H55" s="123"/>
      <c r="I55" s="50">
        <v>1</v>
      </c>
      <c r="J55" s="89" t="s">
        <v>251</v>
      </c>
      <c r="K55" s="4"/>
      <c r="L55" s="4"/>
      <c r="M55" s="4"/>
      <c r="N55" s="4"/>
      <c r="O55" s="4"/>
    </row>
    <row r="56" spans="1:15" s="125" customFormat="1" ht="110.25" customHeight="1" hidden="1">
      <c r="A56" s="38"/>
      <c r="B56" s="59"/>
      <c r="C56" s="150"/>
      <c r="D56" s="98"/>
      <c r="E56" s="43"/>
      <c r="F56" s="34"/>
      <c r="G56" s="30"/>
      <c r="H56" s="123"/>
      <c r="I56" s="50"/>
      <c r="J56" s="124"/>
      <c r="K56" s="4"/>
      <c r="L56" s="4"/>
      <c r="M56" s="4"/>
      <c r="N56" s="4"/>
      <c r="O56" s="4"/>
    </row>
    <row r="57" spans="1:15" ht="110.25" customHeight="1">
      <c r="A57" s="38">
        <v>22</v>
      </c>
      <c r="B57" s="76">
        <v>5</v>
      </c>
      <c r="C57" s="153" t="s">
        <v>164</v>
      </c>
      <c r="D57" s="98"/>
      <c r="E57" s="43"/>
      <c r="F57" s="88">
        <v>5786</v>
      </c>
      <c r="G57" s="88">
        <v>1000</v>
      </c>
      <c r="H57" s="88">
        <v>0</v>
      </c>
      <c r="I57" s="50">
        <f t="shared" si="0"/>
      </c>
      <c r="J57" s="74"/>
      <c r="K57" s="4"/>
      <c r="L57" s="4"/>
      <c r="M57" s="4"/>
      <c r="N57" s="4"/>
      <c r="O57" s="4"/>
    </row>
    <row r="58" spans="1:15" ht="138.75" customHeight="1">
      <c r="A58" s="38">
        <v>23</v>
      </c>
      <c r="B58" s="76">
        <v>5.1</v>
      </c>
      <c r="C58" s="148" t="s">
        <v>165</v>
      </c>
      <c r="D58" s="78" t="s">
        <v>166</v>
      </c>
      <c r="E58" s="43" t="s">
        <v>287</v>
      </c>
      <c r="F58" s="34">
        <v>5786</v>
      </c>
      <c r="G58" s="30">
        <v>1000</v>
      </c>
      <c r="H58" s="31">
        <v>0</v>
      </c>
      <c r="I58" s="50">
        <f t="shared" si="0"/>
      </c>
      <c r="J58" s="89" t="s">
        <v>238</v>
      </c>
      <c r="K58" s="4"/>
      <c r="L58" s="4"/>
      <c r="M58" s="4"/>
      <c r="N58" s="4"/>
      <c r="O58" s="4"/>
    </row>
    <row r="59" spans="1:15" s="22" customFormat="1" ht="38.25" customHeight="1">
      <c r="A59" s="39">
        <v>24</v>
      </c>
      <c r="B59" s="18" t="s">
        <v>4</v>
      </c>
      <c r="C59" s="146" t="s">
        <v>6</v>
      </c>
      <c r="D59" s="23"/>
      <c r="E59" s="23"/>
      <c r="F59" s="27">
        <f>F62+F65+F101+F113</f>
        <v>64076.3</v>
      </c>
      <c r="G59" s="27">
        <f>G62+G65+G101+G113</f>
        <v>10741</v>
      </c>
      <c r="H59" s="27">
        <f>H62+H65+H101+H113</f>
        <v>2168</v>
      </c>
      <c r="I59" s="49">
        <f>IF(OR(G59=0,H59=0),"",H59/G59)</f>
        <v>0.20184340377990875</v>
      </c>
      <c r="J59" s="18"/>
      <c r="K59" s="21"/>
      <c r="L59" s="21"/>
      <c r="M59" s="21"/>
      <c r="N59" s="21"/>
      <c r="O59" s="21"/>
    </row>
    <row r="60" spans="1:15" s="22" customFormat="1" ht="21" hidden="1">
      <c r="A60" s="233" t="s">
        <v>113</v>
      </c>
      <c r="B60" s="234"/>
      <c r="C60" s="235"/>
      <c r="D60" s="23"/>
      <c r="E60" s="23"/>
      <c r="F60" s="27"/>
      <c r="G60" s="27"/>
      <c r="H60" s="27"/>
      <c r="I60" s="49"/>
      <c r="J60" s="18"/>
      <c r="K60" s="21"/>
      <c r="L60" s="21"/>
      <c r="M60" s="21"/>
      <c r="N60" s="21"/>
      <c r="O60" s="21"/>
    </row>
    <row r="61" spans="1:15" s="22" customFormat="1" ht="21" hidden="1">
      <c r="A61" s="233" t="s">
        <v>114</v>
      </c>
      <c r="B61" s="234"/>
      <c r="C61" s="235"/>
      <c r="D61" s="23"/>
      <c r="E61" s="23"/>
      <c r="F61" s="27"/>
      <c r="G61" s="27"/>
      <c r="H61" s="27"/>
      <c r="I61" s="49"/>
      <c r="J61" s="18"/>
      <c r="K61" s="21"/>
      <c r="L61" s="21"/>
      <c r="M61" s="21"/>
      <c r="N61" s="21"/>
      <c r="O61" s="21"/>
    </row>
    <row r="62" spans="1:15" s="22" customFormat="1" ht="51" customHeight="1">
      <c r="A62" s="91">
        <v>25</v>
      </c>
      <c r="B62" s="96" t="s">
        <v>0</v>
      </c>
      <c r="C62" s="154" t="s">
        <v>143</v>
      </c>
      <c r="D62" s="63"/>
      <c r="E62" s="63"/>
      <c r="F62" s="64">
        <f>F63+F64</f>
        <v>1679</v>
      </c>
      <c r="G62" s="64">
        <f>G63+G64</f>
        <v>1562</v>
      </c>
      <c r="H62" s="64">
        <f>H63+H64</f>
        <v>0</v>
      </c>
      <c r="I62" s="50">
        <f t="shared" si="0"/>
      </c>
      <c r="J62" s="70"/>
      <c r="K62" s="21"/>
      <c r="L62" s="21"/>
      <c r="M62" s="21"/>
      <c r="N62" s="21"/>
      <c r="O62" s="21"/>
    </row>
    <row r="63" spans="1:15" s="22" customFormat="1" ht="85.5" customHeight="1">
      <c r="A63" s="91">
        <v>26</v>
      </c>
      <c r="B63" s="97" t="s">
        <v>144</v>
      </c>
      <c r="C63" s="149" t="s">
        <v>13</v>
      </c>
      <c r="D63" s="71" t="s">
        <v>167</v>
      </c>
      <c r="E63" s="71"/>
      <c r="F63" s="65">
        <v>1562</v>
      </c>
      <c r="G63" s="65">
        <v>1562</v>
      </c>
      <c r="H63" s="65">
        <v>0</v>
      </c>
      <c r="I63" s="50">
        <v>0</v>
      </c>
      <c r="J63" s="70"/>
      <c r="K63" s="21"/>
      <c r="L63" s="21"/>
      <c r="M63" s="21"/>
      <c r="N63" s="21"/>
      <c r="O63" s="21"/>
    </row>
    <row r="64" spans="1:15" s="22" customFormat="1" ht="105" customHeight="1">
      <c r="A64" s="91">
        <v>27</v>
      </c>
      <c r="B64" s="97" t="s">
        <v>145</v>
      </c>
      <c r="C64" s="155" t="s">
        <v>168</v>
      </c>
      <c r="D64" s="71" t="s">
        <v>146</v>
      </c>
      <c r="E64" s="163"/>
      <c r="F64" s="65">
        <v>117</v>
      </c>
      <c r="G64" s="65">
        <v>0</v>
      </c>
      <c r="H64" s="64">
        <v>0</v>
      </c>
      <c r="I64" s="50">
        <v>0</v>
      </c>
      <c r="J64" s="70"/>
      <c r="K64" s="21"/>
      <c r="L64" s="21"/>
      <c r="M64" s="21"/>
      <c r="N64" s="21"/>
      <c r="O64" s="21"/>
    </row>
    <row r="65" spans="1:15" s="10" customFormat="1" ht="19.5" thickBot="1">
      <c r="A65" s="92">
        <v>28</v>
      </c>
      <c r="B65" s="7" t="s">
        <v>46</v>
      </c>
      <c r="C65" s="147" t="s">
        <v>12</v>
      </c>
      <c r="D65" s="24"/>
      <c r="E65" s="24"/>
      <c r="F65" s="28">
        <f>F78+F80+F82+F83+F86+F95+F98</f>
        <v>44524</v>
      </c>
      <c r="G65" s="28">
        <f>G78+G80+G82+G83+G86+G95+G98</f>
        <v>8929</v>
      </c>
      <c r="H65" s="28">
        <f>H78+H80+H82+H83+H86+H95+H98</f>
        <v>2112</v>
      </c>
      <c r="I65" s="50">
        <f t="shared" si="0"/>
        <v>0.23653264643297123</v>
      </c>
      <c r="J65" s="7"/>
      <c r="K65" s="8"/>
      <c r="L65" s="8"/>
      <c r="M65" s="8"/>
      <c r="N65" s="8"/>
      <c r="O65" s="8"/>
    </row>
    <row r="66" spans="1:10" ht="59.25" customHeight="1" hidden="1">
      <c r="A66" s="38">
        <v>32</v>
      </c>
      <c r="B66" s="76" t="s">
        <v>7</v>
      </c>
      <c r="C66" s="6" t="s">
        <v>13</v>
      </c>
      <c r="D66" s="5" t="s">
        <v>127</v>
      </c>
      <c r="E66" s="5"/>
      <c r="F66" s="30">
        <v>0</v>
      </c>
      <c r="G66" s="30">
        <v>0</v>
      </c>
      <c r="H66" s="30">
        <v>0</v>
      </c>
      <c r="I66" s="52">
        <v>0</v>
      </c>
      <c r="J66" s="47"/>
    </row>
    <row r="67" spans="1:10" ht="18.75" customHeight="1" hidden="1">
      <c r="A67" s="38">
        <v>33</v>
      </c>
      <c r="B67" s="76" t="s">
        <v>14</v>
      </c>
      <c r="C67" s="6" t="s">
        <v>15</v>
      </c>
      <c r="D67" s="5"/>
      <c r="E67" s="5"/>
      <c r="F67" s="30"/>
      <c r="G67" s="30"/>
      <c r="H67" s="30"/>
      <c r="I67" s="52">
        <f t="shared" si="0"/>
      </c>
      <c r="J67" s="47"/>
    </row>
    <row r="68" spans="1:10" ht="112.5" customHeight="1" hidden="1">
      <c r="A68" s="38">
        <v>34</v>
      </c>
      <c r="B68" s="76" t="s">
        <v>39</v>
      </c>
      <c r="C68" s="6" t="s">
        <v>28</v>
      </c>
      <c r="D68" s="5"/>
      <c r="E68" s="5"/>
      <c r="F68" s="30"/>
      <c r="G68" s="30"/>
      <c r="H68" s="30"/>
      <c r="I68" s="52">
        <f t="shared" si="0"/>
      </c>
      <c r="J68" s="47"/>
    </row>
    <row r="69" spans="1:10" ht="135.75" customHeight="1" hidden="1">
      <c r="A69" s="38">
        <v>35</v>
      </c>
      <c r="B69" s="76" t="s">
        <v>41</v>
      </c>
      <c r="C69" s="6" t="s">
        <v>40</v>
      </c>
      <c r="D69" s="6"/>
      <c r="E69" s="6"/>
      <c r="F69" s="29"/>
      <c r="G69" s="30"/>
      <c r="H69" s="30"/>
      <c r="I69" s="52">
        <f t="shared" si="0"/>
      </c>
      <c r="J69" s="47"/>
    </row>
    <row r="70" spans="1:10" ht="94.5" hidden="1" thickBot="1">
      <c r="A70" s="38">
        <v>36</v>
      </c>
      <c r="B70" s="76" t="s">
        <v>42</v>
      </c>
      <c r="C70" s="6" t="s">
        <v>71</v>
      </c>
      <c r="D70" s="5"/>
      <c r="E70" s="5"/>
      <c r="F70" s="30"/>
      <c r="G70" s="30"/>
      <c r="H70" s="30"/>
      <c r="I70" s="52">
        <f t="shared" si="0"/>
      </c>
      <c r="J70" s="47"/>
    </row>
    <row r="71" spans="1:10" ht="38.25" hidden="1" thickBot="1">
      <c r="A71" s="38">
        <v>37</v>
      </c>
      <c r="B71" s="76" t="s">
        <v>43</v>
      </c>
      <c r="C71" s="6" t="s">
        <v>25</v>
      </c>
      <c r="D71" s="5"/>
      <c r="E71" s="5"/>
      <c r="F71" s="30"/>
      <c r="G71" s="30"/>
      <c r="H71" s="30"/>
      <c r="I71" s="52">
        <f t="shared" si="0"/>
      </c>
      <c r="J71" s="47"/>
    </row>
    <row r="72" spans="1:10" ht="78.75" customHeight="1" hidden="1">
      <c r="A72" s="38">
        <v>38</v>
      </c>
      <c r="B72" s="76" t="s">
        <v>44</v>
      </c>
      <c r="C72" s="6" t="s">
        <v>45</v>
      </c>
      <c r="D72" s="6"/>
      <c r="E72" s="6"/>
      <c r="F72" s="29"/>
      <c r="G72" s="30"/>
      <c r="H72" s="30"/>
      <c r="I72" s="52">
        <f t="shared" si="0"/>
      </c>
      <c r="J72" s="47"/>
    </row>
    <row r="73" spans="1:10" ht="78.75" customHeight="1" hidden="1">
      <c r="A73" s="38">
        <v>39</v>
      </c>
      <c r="B73" s="76" t="s">
        <v>44</v>
      </c>
      <c r="C73" s="6" t="s">
        <v>45</v>
      </c>
      <c r="D73" s="6"/>
      <c r="E73" s="6"/>
      <c r="F73" s="29"/>
      <c r="G73" s="30"/>
      <c r="H73" s="30"/>
      <c r="I73" s="52">
        <f>IF(OR(G73=0,H73=0),"",H73/G73)</f>
      </c>
      <c r="J73" s="61"/>
    </row>
    <row r="74" spans="1:10" ht="78.75" customHeight="1" hidden="1">
      <c r="A74" s="38">
        <v>40</v>
      </c>
      <c r="B74" s="76" t="s">
        <v>44</v>
      </c>
      <c r="C74" s="6" t="s">
        <v>45</v>
      </c>
      <c r="D74" s="6"/>
      <c r="E74" s="6"/>
      <c r="F74" s="29"/>
      <c r="G74" s="30"/>
      <c r="H74" s="30"/>
      <c r="I74" s="52">
        <f>IF(OR(G74=0,H74=0),"",H74/G74)</f>
      </c>
      <c r="J74" s="61"/>
    </row>
    <row r="75" spans="1:10" ht="94.5" hidden="1" thickBot="1">
      <c r="A75" s="38">
        <v>40</v>
      </c>
      <c r="B75" s="76" t="s">
        <v>49</v>
      </c>
      <c r="C75" s="6" t="s">
        <v>38</v>
      </c>
      <c r="D75" s="60"/>
      <c r="E75" s="6"/>
      <c r="F75" s="29"/>
      <c r="G75" s="30"/>
      <c r="H75" s="30">
        <v>0</v>
      </c>
      <c r="I75" s="52">
        <f t="shared" si="0"/>
      </c>
      <c r="J75" s="47"/>
    </row>
    <row r="76" spans="1:10" ht="197.25" customHeight="1" hidden="1">
      <c r="A76" s="38">
        <v>41</v>
      </c>
      <c r="B76" s="76" t="s">
        <v>50</v>
      </c>
      <c r="C76" s="6" t="s">
        <v>26</v>
      </c>
      <c r="D76" s="6"/>
      <c r="E76" s="6"/>
      <c r="F76" s="29"/>
      <c r="G76" s="30"/>
      <c r="H76" s="30">
        <v>0</v>
      </c>
      <c r="I76" s="52">
        <f t="shared" si="0"/>
      </c>
      <c r="J76" s="47"/>
    </row>
    <row r="77" spans="1:10" ht="94.5" hidden="1" thickBot="1">
      <c r="A77" s="38">
        <v>42</v>
      </c>
      <c r="B77" s="76" t="s">
        <v>51</v>
      </c>
      <c r="C77" s="6" t="s">
        <v>24</v>
      </c>
      <c r="D77" s="105"/>
      <c r="E77" s="105"/>
      <c r="F77" s="30"/>
      <c r="G77" s="30"/>
      <c r="H77" s="30">
        <v>0</v>
      </c>
      <c r="I77" s="52">
        <f t="shared" si="0"/>
      </c>
      <c r="J77" s="47"/>
    </row>
    <row r="78" spans="1:10" ht="66" customHeight="1">
      <c r="A78" s="93">
        <v>29</v>
      </c>
      <c r="B78" s="238" t="s">
        <v>147</v>
      </c>
      <c r="C78" s="149" t="s">
        <v>152</v>
      </c>
      <c r="D78" s="182" t="s">
        <v>284</v>
      </c>
      <c r="E78" s="182" t="s">
        <v>289</v>
      </c>
      <c r="F78" s="112">
        <v>20067</v>
      </c>
      <c r="G78" s="112">
        <v>3682</v>
      </c>
      <c r="H78" s="112">
        <v>1881</v>
      </c>
      <c r="I78" s="52">
        <f t="shared" si="0"/>
        <v>0.5108636610537751</v>
      </c>
      <c r="J78" s="179" t="s">
        <v>241</v>
      </c>
    </row>
    <row r="79" spans="1:10" ht="172.5" customHeight="1" thickBot="1">
      <c r="A79" s="93">
        <v>30</v>
      </c>
      <c r="B79" s="207"/>
      <c r="C79" s="156" t="s">
        <v>135</v>
      </c>
      <c r="D79" s="183"/>
      <c r="E79" s="183"/>
      <c r="F79" s="112">
        <f>F78-2107</f>
        <v>17960</v>
      </c>
      <c r="G79" s="30">
        <v>1542</v>
      </c>
      <c r="H79" s="30">
        <v>1346</v>
      </c>
      <c r="I79" s="52">
        <f t="shared" si="0"/>
        <v>0.8728923476005188</v>
      </c>
      <c r="J79" s="180"/>
    </row>
    <row r="80" spans="1:10" ht="177" customHeight="1" hidden="1">
      <c r="A80" s="93"/>
      <c r="B80" s="104"/>
      <c r="C80" s="6"/>
      <c r="D80" s="111"/>
      <c r="E80" s="111"/>
      <c r="F80" s="30"/>
      <c r="G80" s="30"/>
      <c r="H80" s="30"/>
      <c r="I80" s="52"/>
      <c r="J80" s="179" t="s">
        <v>241</v>
      </c>
    </row>
    <row r="81" spans="1:10" ht="134.25" customHeight="1" hidden="1">
      <c r="A81" s="93"/>
      <c r="B81" s="59"/>
      <c r="C81" s="6"/>
      <c r="D81" s="5"/>
      <c r="E81" s="100"/>
      <c r="F81" s="30"/>
      <c r="G81" s="30"/>
      <c r="H81" s="30"/>
      <c r="I81" s="52"/>
      <c r="J81" s="180"/>
    </row>
    <row r="82" spans="1:10" ht="129.75" customHeight="1">
      <c r="A82" s="93">
        <v>33</v>
      </c>
      <c r="B82" s="59" t="s">
        <v>195</v>
      </c>
      <c r="C82" s="6" t="s">
        <v>24</v>
      </c>
      <c r="D82" s="5" t="s">
        <v>169</v>
      </c>
      <c r="E82" s="161"/>
      <c r="F82" s="30">
        <v>2304</v>
      </c>
      <c r="G82" s="30">
        <v>384</v>
      </c>
      <c r="H82" s="30">
        <v>96</v>
      </c>
      <c r="I82" s="52">
        <f t="shared" si="0"/>
        <v>0.25</v>
      </c>
      <c r="J82" s="179" t="s">
        <v>242</v>
      </c>
    </row>
    <row r="83" spans="1:10" ht="168.75" customHeight="1">
      <c r="A83" s="93">
        <v>34</v>
      </c>
      <c r="B83" s="59" t="s">
        <v>148</v>
      </c>
      <c r="C83" s="6" t="s">
        <v>34</v>
      </c>
      <c r="D83" s="5" t="s">
        <v>118</v>
      </c>
      <c r="E83" s="5"/>
      <c r="F83" s="30">
        <v>260</v>
      </c>
      <c r="G83" s="30">
        <v>60</v>
      </c>
      <c r="H83" s="30">
        <v>0</v>
      </c>
      <c r="I83" s="52">
        <v>0</v>
      </c>
      <c r="J83" s="180"/>
    </row>
    <row r="84" spans="1:10" ht="51.75" customHeight="1" hidden="1">
      <c r="A84" s="93">
        <v>45</v>
      </c>
      <c r="B84" s="59"/>
      <c r="C84" s="6" t="s">
        <v>22</v>
      </c>
      <c r="D84" s="5" t="s">
        <v>119</v>
      </c>
      <c r="E84" s="5"/>
      <c r="F84" s="30">
        <v>0</v>
      </c>
      <c r="G84" s="30">
        <v>0</v>
      </c>
      <c r="H84" s="30">
        <v>0</v>
      </c>
      <c r="I84" s="52">
        <f t="shared" si="0"/>
      </c>
      <c r="J84" s="47"/>
    </row>
    <row r="85" spans="1:10" ht="51.75" customHeight="1" hidden="1">
      <c r="A85" s="93">
        <v>46</v>
      </c>
      <c r="B85" s="76"/>
      <c r="C85" s="6" t="s">
        <v>23</v>
      </c>
      <c r="D85" s="5"/>
      <c r="E85" s="5"/>
      <c r="F85" s="30"/>
      <c r="G85" s="30"/>
      <c r="H85" s="30"/>
      <c r="I85" s="52">
        <f t="shared" si="0"/>
      </c>
      <c r="J85" s="47"/>
    </row>
    <row r="86" spans="1:10" ht="249.75" customHeight="1">
      <c r="A86" s="93">
        <v>35</v>
      </c>
      <c r="B86" s="59" t="s">
        <v>196</v>
      </c>
      <c r="C86" s="6" t="s">
        <v>170</v>
      </c>
      <c r="D86" s="6" t="s">
        <v>171</v>
      </c>
      <c r="E86" s="172" t="s">
        <v>288</v>
      </c>
      <c r="F86" s="29">
        <v>12250</v>
      </c>
      <c r="G86" s="30">
        <v>3000</v>
      </c>
      <c r="H86" s="30">
        <v>135</v>
      </c>
      <c r="I86" s="52">
        <v>0</v>
      </c>
      <c r="J86" s="143" t="s">
        <v>240</v>
      </c>
    </row>
    <row r="87" spans="1:10" ht="131.25" hidden="1">
      <c r="A87" s="93">
        <v>48</v>
      </c>
      <c r="B87" s="59" t="s">
        <v>120</v>
      </c>
      <c r="C87" s="6" t="s">
        <v>105</v>
      </c>
      <c r="D87" s="5" t="s">
        <v>128</v>
      </c>
      <c r="E87" s="5"/>
      <c r="F87" s="30">
        <v>0</v>
      </c>
      <c r="G87" s="30">
        <v>0</v>
      </c>
      <c r="H87" s="30">
        <v>0</v>
      </c>
      <c r="I87" s="52">
        <v>0</v>
      </c>
      <c r="J87" s="143" t="s">
        <v>240</v>
      </c>
    </row>
    <row r="88" spans="1:10" ht="45" customHeight="1" hidden="1">
      <c r="A88" s="93">
        <v>49</v>
      </c>
      <c r="B88" s="59"/>
      <c r="C88" s="6" t="s">
        <v>31</v>
      </c>
      <c r="D88" s="5"/>
      <c r="E88" s="5"/>
      <c r="F88" s="30"/>
      <c r="G88" s="30"/>
      <c r="H88" s="30"/>
      <c r="I88" s="52">
        <f t="shared" si="0"/>
      </c>
      <c r="J88" s="143" t="s">
        <v>240</v>
      </c>
    </row>
    <row r="89" spans="1:10" ht="56.25" hidden="1">
      <c r="A89" s="93">
        <v>50</v>
      </c>
      <c r="B89" s="59"/>
      <c r="C89" s="6" t="s">
        <v>47</v>
      </c>
      <c r="D89" s="6"/>
      <c r="E89" s="6"/>
      <c r="F89" s="29"/>
      <c r="G89" s="30"/>
      <c r="H89" s="30"/>
      <c r="I89" s="52">
        <f t="shared" si="0"/>
      </c>
      <c r="J89" s="143" t="s">
        <v>240</v>
      </c>
    </row>
    <row r="90" spans="1:10" ht="56.25" hidden="1">
      <c r="A90" s="93">
        <v>51</v>
      </c>
      <c r="B90" s="59"/>
      <c r="C90" s="6" t="s">
        <v>48</v>
      </c>
      <c r="D90" s="6"/>
      <c r="E90" s="6"/>
      <c r="F90" s="29"/>
      <c r="G90" s="30"/>
      <c r="H90" s="30"/>
      <c r="I90" s="52">
        <f t="shared" si="0"/>
      </c>
      <c r="J90" s="143" t="s">
        <v>240</v>
      </c>
    </row>
    <row r="91" spans="1:10" ht="78" customHeight="1" hidden="1">
      <c r="A91" s="93">
        <v>52</v>
      </c>
      <c r="B91" s="59"/>
      <c r="C91" s="6" t="s">
        <v>21</v>
      </c>
      <c r="D91" s="5"/>
      <c r="E91" s="5"/>
      <c r="F91" s="30"/>
      <c r="G91" s="30"/>
      <c r="H91" s="30"/>
      <c r="I91" s="52">
        <f t="shared" si="0"/>
      </c>
      <c r="J91" s="143" t="s">
        <v>240</v>
      </c>
    </row>
    <row r="92" spans="1:10" ht="56.25" hidden="1">
      <c r="A92" s="93">
        <v>53</v>
      </c>
      <c r="B92" s="59"/>
      <c r="C92" s="6" t="s">
        <v>72</v>
      </c>
      <c r="D92" s="5"/>
      <c r="E92" s="5"/>
      <c r="F92" s="30"/>
      <c r="G92" s="30"/>
      <c r="H92" s="30"/>
      <c r="I92" s="52">
        <f t="shared" si="0"/>
      </c>
      <c r="J92" s="143" t="s">
        <v>240</v>
      </c>
    </row>
    <row r="93" spans="1:10" ht="38.25" customHeight="1" hidden="1">
      <c r="A93" s="93">
        <v>54</v>
      </c>
      <c r="B93" s="59"/>
      <c r="C93" s="6" t="s">
        <v>73</v>
      </c>
      <c r="D93" s="5"/>
      <c r="E93" s="5"/>
      <c r="F93" s="30"/>
      <c r="G93" s="30"/>
      <c r="H93" s="30"/>
      <c r="I93" s="52">
        <f t="shared" si="0"/>
      </c>
      <c r="J93" s="143" t="s">
        <v>240</v>
      </c>
    </row>
    <row r="94" spans="1:10" ht="185.25" customHeight="1" hidden="1">
      <c r="A94" s="93"/>
      <c r="B94" s="59" t="s">
        <v>149</v>
      </c>
      <c r="C94" s="6"/>
      <c r="D94" s="5"/>
      <c r="E94" s="72"/>
      <c r="F94" s="30"/>
      <c r="G94" s="30"/>
      <c r="H94" s="30"/>
      <c r="I94" s="52">
        <f t="shared" si="0"/>
      </c>
      <c r="J94" s="143" t="s">
        <v>240</v>
      </c>
    </row>
    <row r="95" spans="1:10" ht="189.75" customHeight="1">
      <c r="A95" s="93">
        <v>36</v>
      </c>
      <c r="B95" s="59" t="s">
        <v>197</v>
      </c>
      <c r="C95" s="6" t="s">
        <v>37</v>
      </c>
      <c r="D95" s="5" t="s">
        <v>203</v>
      </c>
      <c r="E95" s="5"/>
      <c r="F95" s="30">
        <v>7183</v>
      </c>
      <c r="G95" s="30">
        <v>1393</v>
      </c>
      <c r="H95" s="30">
        <v>0</v>
      </c>
      <c r="I95" s="52">
        <f>H95/G95/100*100</f>
        <v>0</v>
      </c>
      <c r="J95" s="143" t="s">
        <v>240</v>
      </c>
    </row>
    <row r="96" spans="1:10" ht="99.75" customHeight="1" hidden="1">
      <c r="A96" s="93"/>
      <c r="B96" s="59" t="s">
        <v>121</v>
      </c>
      <c r="C96" s="6" t="s">
        <v>75</v>
      </c>
      <c r="D96" s="5" t="s">
        <v>129</v>
      </c>
      <c r="E96" s="5"/>
      <c r="F96" s="30">
        <v>0</v>
      </c>
      <c r="G96" s="30">
        <v>0</v>
      </c>
      <c r="H96" s="30">
        <v>0</v>
      </c>
      <c r="I96" s="52">
        <f t="shared" si="0"/>
      </c>
      <c r="J96" s="47"/>
    </row>
    <row r="97" spans="1:10" ht="161.25" customHeight="1" hidden="1">
      <c r="A97" s="93"/>
      <c r="B97" s="59" t="s">
        <v>122</v>
      </c>
      <c r="C97" s="6" t="s">
        <v>20</v>
      </c>
      <c r="D97" s="5" t="s">
        <v>130</v>
      </c>
      <c r="E97" s="5"/>
      <c r="F97" s="30">
        <v>0</v>
      </c>
      <c r="G97" s="30">
        <v>0</v>
      </c>
      <c r="H97" s="30">
        <v>0</v>
      </c>
      <c r="I97" s="52">
        <f t="shared" si="0"/>
      </c>
      <c r="J97" s="47"/>
    </row>
    <row r="98" spans="1:10" ht="234.75" customHeight="1">
      <c r="A98" s="93">
        <v>37</v>
      </c>
      <c r="B98" s="59" t="s">
        <v>198</v>
      </c>
      <c r="C98" s="6" t="s">
        <v>123</v>
      </c>
      <c r="D98" s="5" t="s">
        <v>131</v>
      </c>
      <c r="E98" s="161"/>
      <c r="F98" s="30">
        <v>2460</v>
      </c>
      <c r="G98" s="30">
        <v>410</v>
      </c>
      <c r="H98" s="30">
        <v>0</v>
      </c>
      <c r="I98" s="52">
        <f>H98/G98/100*100</f>
        <v>0</v>
      </c>
      <c r="J98" s="143" t="s">
        <v>243</v>
      </c>
    </row>
    <row r="99" spans="1:10" ht="36.75" customHeight="1" hidden="1">
      <c r="A99" s="93">
        <v>60</v>
      </c>
      <c r="B99" s="76" t="s">
        <v>52</v>
      </c>
      <c r="C99" s="6" t="s">
        <v>27</v>
      </c>
      <c r="D99" s="6"/>
      <c r="E99" s="6"/>
      <c r="F99" s="29"/>
      <c r="G99" s="30"/>
      <c r="H99" s="30"/>
      <c r="I99" s="52">
        <v>0</v>
      </c>
      <c r="J99" s="47"/>
    </row>
    <row r="100" spans="1:10" ht="49.5" customHeight="1" hidden="1">
      <c r="A100" s="93">
        <v>61</v>
      </c>
      <c r="B100" s="76"/>
      <c r="C100" s="6" t="s">
        <v>116</v>
      </c>
      <c r="D100" s="6"/>
      <c r="E100" s="6"/>
      <c r="F100" s="29"/>
      <c r="G100" s="30"/>
      <c r="H100" s="30"/>
      <c r="I100" s="52">
        <v>0</v>
      </c>
      <c r="J100" s="47"/>
    </row>
    <row r="101" spans="1:10" s="9" customFormat="1" ht="30.75" customHeight="1">
      <c r="A101" s="94">
        <v>38</v>
      </c>
      <c r="B101" s="7" t="s">
        <v>54</v>
      </c>
      <c r="C101" s="147" t="s">
        <v>18</v>
      </c>
      <c r="D101" s="24"/>
      <c r="E101" s="24"/>
      <c r="F101" s="28">
        <f>F111+F112</f>
        <v>16721</v>
      </c>
      <c r="G101" s="28">
        <f>G111+G112</f>
        <v>150</v>
      </c>
      <c r="H101" s="28">
        <f>H111+H112</f>
        <v>0</v>
      </c>
      <c r="I101" s="52">
        <v>1</v>
      </c>
      <c r="J101" s="58"/>
    </row>
    <row r="102" spans="1:10" ht="159.75" customHeight="1" hidden="1">
      <c r="A102" s="93">
        <v>62</v>
      </c>
      <c r="B102" s="76" t="s">
        <v>56</v>
      </c>
      <c r="C102" s="6" t="s">
        <v>36</v>
      </c>
      <c r="D102" s="6" t="s">
        <v>133</v>
      </c>
      <c r="E102" s="6"/>
      <c r="F102" s="29">
        <v>0</v>
      </c>
      <c r="G102" s="30">
        <v>0</v>
      </c>
      <c r="H102" s="30">
        <v>0</v>
      </c>
      <c r="I102" s="52">
        <v>0</v>
      </c>
      <c r="J102" s="47"/>
    </row>
    <row r="103" spans="1:10" ht="39" customHeight="1" hidden="1">
      <c r="A103" s="93">
        <v>63</v>
      </c>
      <c r="B103" s="76" t="s">
        <v>57</v>
      </c>
      <c r="C103" s="6" t="s">
        <v>35</v>
      </c>
      <c r="D103" s="6"/>
      <c r="E103" s="6"/>
      <c r="F103" s="29">
        <v>0</v>
      </c>
      <c r="G103" s="30">
        <v>0</v>
      </c>
      <c r="H103" s="30">
        <v>0</v>
      </c>
      <c r="I103" s="52">
        <v>0</v>
      </c>
      <c r="J103" s="47"/>
    </row>
    <row r="104" spans="1:10" ht="39" customHeight="1" hidden="1">
      <c r="A104" s="93">
        <v>64</v>
      </c>
      <c r="B104" s="76" t="s">
        <v>58</v>
      </c>
      <c r="C104" s="6" t="s">
        <v>32</v>
      </c>
      <c r="D104" s="5"/>
      <c r="E104" s="5"/>
      <c r="F104" s="30"/>
      <c r="G104" s="30"/>
      <c r="H104" s="30"/>
      <c r="I104" s="52">
        <v>0</v>
      </c>
      <c r="J104" s="47"/>
    </row>
    <row r="105" spans="1:10" ht="39" customHeight="1" hidden="1">
      <c r="A105" s="93">
        <v>65</v>
      </c>
      <c r="B105" s="76" t="s">
        <v>59</v>
      </c>
      <c r="C105" s="6" t="s">
        <v>33</v>
      </c>
      <c r="D105" s="6"/>
      <c r="E105" s="6"/>
      <c r="F105" s="29"/>
      <c r="G105" s="30"/>
      <c r="H105" s="30"/>
      <c r="I105" s="52">
        <v>0</v>
      </c>
      <c r="J105" s="47"/>
    </row>
    <row r="106" spans="1:10" ht="39" customHeight="1" hidden="1">
      <c r="A106" s="93">
        <v>66</v>
      </c>
      <c r="B106" s="76" t="s">
        <v>60</v>
      </c>
      <c r="C106" s="6" t="s">
        <v>29</v>
      </c>
      <c r="D106" s="6"/>
      <c r="E106" s="6"/>
      <c r="F106" s="29"/>
      <c r="G106" s="30"/>
      <c r="H106" s="30"/>
      <c r="I106" s="52">
        <v>0</v>
      </c>
      <c r="J106" s="47"/>
    </row>
    <row r="107" spans="1:10" ht="39" customHeight="1" hidden="1">
      <c r="A107" s="93">
        <v>67</v>
      </c>
      <c r="B107" s="76" t="s">
        <v>61</v>
      </c>
      <c r="C107" s="6" t="s">
        <v>30</v>
      </c>
      <c r="D107" s="6"/>
      <c r="E107" s="6"/>
      <c r="F107" s="29"/>
      <c r="G107" s="30"/>
      <c r="H107" s="30"/>
      <c r="I107" s="52">
        <v>0</v>
      </c>
      <c r="J107" s="47"/>
    </row>
    <row r="108" spans="1:10" ht="39" customHeight="1" hidden="1">
      <c r="A108" s="93">
        <v>68</v>
      </c>
      <c r="B108" s="76" t="s">
        <v>62</v>
      </c>
      <c r="C108" s="6" t="s">
        <v>19</v>
      </c>
      <c r="D108" s="5"/>
      <c r="E108" s="5"/>
      <c r="F108" s="30"/>
      <c r="G108" s="30"/>
      <c r="H108" s="30"/>
      <c r="I108" s="52">
        <v>0</v>
      </c>
      <c r="J108" s="47"/>
    </row>
    <row r="109" spans="1:10" ht="39" customHeight="1" hidden="1">
      <c r="A109" s="93">
        <v>69</v>
      </c>
      <c r="B109" s="76" t="s">
        <v>69</v>
      </c>
      <c r="C109" s="6" t="s">
        <v>68</v>
      </c>
      <c r="D109" s="6"/>
      <c r="E109" s="6"/>
      <c r="F109" s="29"/>
      <c r="G109" s="30"/>
      <c r="H109" s="30"/>
      <c r="I109" s="52">
        <v>0</v>
      </c>
      <c r="J109" s="47"/>
    </row>
    <row r="110" spans="1:10" ht="39" customHeight="1" hidden="1">
      <c r="A110" s="93">
        <v>70</v>
      </c>
      <c r="B110" s="76" t="s">
        <v>70</v>
      </c>
      <c r="C110" s="6" t="s">
        <v>53</v>
      </c>
      <c r="D110" s="5"/>
      <c r="E110" s="5"/>
      <c r="F110" s="30"/>
      <c r="G110" s="30"/>
      <c r="H110" s="30"/>
      <c r="I110" s="52">
        <v>0</v>
      </c>
      <c r="J110" s="47"/>
    </row>
    <row r="111" spans="1:10" ht="108.75" customHeight="1">
      <c r="A111" s="93">
        <v>39</v>
      </c>
      <c r="B111" s="59" t="s">
        <v>139</v>
      </c>
      <c r="C111" s="6" t="s">
        <v>172</v>
      </c>
      <c r="D111" s="5" t="s">
        <v>133</v>
      </c>
      <c r="E111" s="5"/>
      <c r="F111" s="30">
        <v>5498</v>
      </c>
      <c r="G111" s="30">
        <v>50</v>
      </c>
      <c r="H111" s="30">
        <v>0</v>
      </c>
      <c r="I111" s="52">
        <f>H111/G111/100*100</f>
        <v>0</v>
      </c>
      <c r="J111" s="143" t="s">
        <v>243</v>
      </c>
    </row>
    <row r="112" spans="1:10" ht="122.25" customHeight="1">
      <c r="A112" s="93">
        <v>40</v>
      </c>
      <c r="B112" s="59" t="s">
        <v>173</v>
      </c>
      <c r="C112" s="6" t="s">
        <v>174</v>
      </c>
      <c r="D112" s="5" t="s">
        <v>175</v>
      </c>
      <c r="E112" s="5"/>
      <c r="F112" s="30">
        <v>11223</v>
      </c>
      <c r="G112" s="30">
        <v>100</v>
      </c>
      <c r="H112" s="30">
        <v>0</v>
      </c>
      <c r="I112" s="52">
        <f>H112/G112/100*100</f>
        <v>0</v>
      </c>
      <c r="J112" s="143" t="s">
        <v>243</v>
      </c>
    </row>
    <row r="113" spans="1:10" s="9" customFormat="1" ht="36.75" customHeight="1">
      <c r="A113" s="94">
        <v>41</v>
      </c>
      <c r="B113" s="7" t="s">
        <v>55</v>
      </c>
      <c r="C113" s="147" t="s">
        <v>11</v>
      </c>
      <c r="D113" s="24"/>
      <c r="E113" s="24"/>
      <c r="F113" s="28">
        <f>F119</f>
        <v>1152.3</v>
      </c>
      <c r="G113" s="28">
        <f>G119</f>
        <v>100</v>
      </c>
      <c r="H113" s="28">
        <f>H119</f>
        <v>56</v>
      </c>
      <c r="I113" s="52">
        <f aca="true" t="shared" si="1" ref="I113:I120">IF(OR(G113=0,H113=0),"",H113/G113)</f>
        <v>0.56</v>
      </c>
      <c r="J113" s="58"/>
    </row>
    <row r="114" spans="1:10" ht="36.75" customHeight="1" hidden="1">
      <c r="A114" s="93">
        <v>72</v>
      </c>
      <c r="B114" s="76" t="s">
        <v>63</v>
      </c>
      <c r="C114" s="6" t="s">
        <v>16</v>
      </c>
      <c r="D114" s="6"/>
      <c r="E114" s="6"/>
      <c r="F114" s="29"/>
      <c r="G114" s="30"/>
      <c r="H114" s="30"/>
      <c r="I114" s="52">
        <f t="shared" si="1"/>
      </c>
      <c r="J114" s="47"/>
    </row>
    <row r="115" spans="1:10" ht="36.75" customHeight="1" hidden="1">
      <c r="A115" s="93">
        <v>73</v>
      </c>
      <c r="B115" s="76" t="s">
        <v>64</v>
      </c>
      <c r="C115" s="6" t="s">
        <v>9</v>
      </c>
      <c r="D115" s="5"/>
      <c r="E115" s="5"/>
      <c r="F115" s="30"/>
      <c r="G115" s="30"/>
      <c r="H115" s="30"/>
      <c r="I115" s="52">
        <f t="shared" si="1"/>
      </c>
      <c r="J115" s="47"/>
    </row>
    <row r="116" spans="1:10" ht="36.75" customHeight="1" hidden="1">
      <c r="A116" s="93">
        <v>74</v>
      </c>
      <c r="B116" s="76" t="s">
        <v>65</v>
      </c>
      <c r="C116" s="6" t="s">
        <v>10</v>
      </c>
      <c r="D116" s="5"/>
      <c r="E116" s="5"/>
      <c r="F116" s="30"/>
      <c r="G116" s="30"/>
      <c r="H116" s="30"/>
      <c r="I116" s="52">
        <f t="shared" si="1"/>
      </c>
      <c r="J116" s="47"/>
    </row>
    <row r="117" spans="1:10" ht="36.75" customHeight="1" hidden="1">
      <c r="A117" s="93">
        <v>75</v>
      </c>
      <c r="B117" s="76" t="s">
        <v>66</v>
      </c>
      <c r="C117" s="6" t="s">
        <v>8</v>
      </c>
      <c r="D117" s="5"/>
      <c r="E117" s="5"/>
      <c r="F117" s="30"/>
      <c r="G117" s="30"/>
      <c r="H117" s="30"/>
      <c r="I117" s="52">
        <f t="shared" si="1"/>
      </c>
      <c r="J117" s="47"/>
    </row>
    <row r="118" spans="1:10" ht="36.75" customHeight="1" hidden="1">
      <c r="A118" s="93">
        <v>76</v>
      </c>
      <c r="B118" s="76" t="s">
        <v>67</v>
      </c>
      <c r="C118" s="6" t="s">
        <v>17</v>
      </c>
      <c r="D118" s="5" t="s">
        <v>132</v>
      </c>
      <c r="E118" s="5"/>
      <c r="F118" s="30">
        <v>0</v>
      </c>
      <c r="G118" s="30">
        <v>0</v>
      </c>
      <c r="H118" s="30">
        <v>0</v>
      </c>
      <c r="I118" s="52">
        <f t="shared" si="1"/>
      </c>
      <c r="J118" s="47"/>
    </row>
    <row r="119" spans="1:10" ht="195" customHeight="1">
      <c r="A119" s="95">
        <v>42</v>
      </c>
      <c r="B119" s="104" t="s">
        <v>63</v>
      </c>
      <c r="C119" s="6" t="s">
        <v>134</v>
      </c>
      <c r="D119" s="5" t="s">
        <v>151</v>
      </c>
      <c r="E119" s="170" t="s">
        <v>286</v>
      </c>
      <c r="F119" s="30">
        <v>1152.3</v>
      </c>
      <c r="G119" s="30">
        <v>100</v>
      </c>
      <c r="H119" s="30">
        <v>56</v>
      </c>
      <c r="I119" s="79">
        <f t="shared" si="1"/>
        <v>0.56</v>
      </c>
      <c r="J119" s="76"/>
    </row>
    <row r="120" spans="1:10" ht="93" customHeight="1">
      <c r="A120" s="95">
        <v>43</v>
      </c>
      <c r="B120" s="74">
        <v>5</v>
      </c>
      <c r="C120" s="147" t="s">
        <v>176</v>
      </c>
      <c r="D120" s="5"/>
      <c r="E120" s="5"/>
      <c r="F120" s="30"/>
      <c r="G120" s="30"/>
      <c r="H120" s="30"/>
      <c r="I120" s="52">
        <f t="shared" si="1"/>
      </c>
      <c r="J120" s="76"/>
    </row>
    <row r="121" spans="1:10" ht="272.25" customHeight="1">
      <c r="A121" s="95">
        <v>44</v>
      </c>
      <c r="B121" s="179">
        <v>5.1</v>
      </c>
      <c r="C121" s="219" t="s">
        <v>177</v>
      </c>
      <c r="D121" s="5" t="s">
        <v>178</v>
      </c>
      <c r="E121" s="5" t="s">
        <v>285</v>
      </c>
      <c r="F121" s="30" t="s">
        <v>186</v>
      </c>
      <c r="G121" s="30" t="s">
        <v>157</v>
      </c>
      <c r="H121" s="30" t="s">
        <v>157</v>
      </c>
      <c r="I121" s="52">
        <v>1</v>
      </c>
      <c r="J121" s="143" t="s">
        <v>243</v>
      </c>
    </row>
    <row r="122" spans="1:10" ht="260.25" customHeight="1">
      <c r="A122" s="95">
        <v>45</v>
      </c>
      <c r="B122" s="180"/>
      <c r="C122" s="220"/>
      <c r="D122" s="5" t="s">
        <v>179</v>
      </c>
      <c r="E122" s="5" t="s">
        <v>265</v>
      </c>
      <c r="F122" s="30" t="s">
        <v>186</v>
      </c>
      <c r="G122" s="30" t="s">
        <v>186</v>
      </c>
      <c r="H122" s="30" t="s">
        <v>157</v>
      </c>
      <c r="I122" s="52">
        <v>1</v>
      </c>
      <c r="J122" s="143" t="s">
        <v>244</v>
      </c>
    </row>
    <row r="123" spans="1:10" ht="202.5" customHeight="1">
      <c r="A123" s="95">
        <v>46</v>
      </c>
      <c r="B123" s="179">
        <v>5.2</v>
      </c>
      <c r="C123" s="219" t="s">
        <v>180</v>
      </c>
      <c r="D123" s="5" t="s">
        <v>181</v>
      </c>
      <c r="E123" s="5" t="s">
        <v>261</v>
      </c>
      <c r="F123" s="30" t="s">
        <v>92</v>
      </c>
      <c r="G123" s="30" t="s">
        <v>262</v>
      </c>
      <c r="H123" s="30" t="s">
        <v>248</v>
      </c>
      <c r="I123" s="52">
        <v>1</v>
      </c>
      <c r="J123" s="143" t="s">
        <v>245</v>
      </c>
    </row>
    <row r="124" spans="1:10" ht="297" customHeight="1">
      <c r="A124" s="95">
        <v>47</v>
      </c>
      <c r="B124" s="180"/>
      <c r="C124" s="220"/>
      <c r="D124" s="5" t="s">
        <v>182</v>
      </c>
      <c r="E124" s="5"/>
      <c r="F124" s="30" t="s">
        <v>92</v>
      </c>
      <c r="G124" s="30" t="s">
        <v>187</v>
      </c>
      <c r="H124" s="30" t="s">
        <v>248</v>
      </c>
      <c r="I124" s="52">
        <v>0</v>
      </c>
      <c r="J124" s="143" t="s">
        <v>245</v>
      </c>
    </row>
    <row r="125" spans="1:10" ht="292.5" customHeight="1">
      <c r="A125" s="95">
        <v>48</v>
      </c>
      <c r="B125" s="179">
        <v>5.3</v>
      </c>
      <c r="C125" s="219" t="s">
        <v>183</v>
      </c>
      <c r="D125" s="5" t="s">
        <v>184</v>
      </c>
      <c r="E125" s="5" t="s">
        <v>234</v>
      </c>
      <c r="F125" s="30" t="s">
        <v>188</v>
      </c>
      <c r="G125" s="30">
        <v>0</v>
      </c>
      <c r="H125" s="30">
        <v>0</v>
      </c>
      <c r="I125" s="52">
        <v>1</v>
      </c>
      <c r="J125" s="143" t="s">
        <v>243</v>
      </c>
    </row>
    <row r="126" spans="1:10" ht="342" customHeight="1">
      <c r="A126" s="95">
        <v>49</v>
      </c>
      <c r="B126" s="180"/>
      <c r="C126" s="236"/>
      <c r="D126" s="5" t="s">
        <v>185</v>
      </c>
      <c r="E126" s="5" t="s">
        <v>263</v>
      </c>
      <c r="F126" s="30" t="s">
        <v>188</v>
      </c>
      <c r="G126" s="30">
        <v>0</v>
      </c>
      <c r="H126" s="30">
        <v>0</v>
      </c>
      <c r="I126" s="52">
        <v>1</v>
      </c>
      <c r="J126" s="143" t="s">
        <v>243</v>
      </c>
    </row>
    <row r="127" spans="1:10" ht="120.75" customHeight="1" thickBot="1">
      <c r="A127" s="95">
        <v>50</v>
      </c>
      <c r="B127" s="76"/>
      <c r="C127" s="220"/>
      <c r="D127" s="5" t="s">
        <v>189</v>
      </c>
      <c r="E127" s="5" t="s">
        <v>264</v>
      </c>
      <c r="F127" s="30" t="s">
        <v>188</v>
      </c>
      <c r="G127" s="30">
        <v>0</v>
      </c>
      <c r="H127" s="30">
        <v>0</v>
      </c>
      <c r="I127" s="52">
        <v>1</v>
      </c>
      <c r="J127" s="143" t="s">
        <v>245</v>
      </c>
    </row>
    <row r="128" spans="1:10" ht="18.75" customHeight="1" hidden="1">
      <c r="A128" s="192" t="s">
        <v>1</v>
      </c>
      <c r="B128" s="200" t="s">
        <v>97</v>
      </c>
      <c r="C128" s="214" t="s">
        <v>2</v>
      </c>
      <c r="D128" s="215"/>
      <c r="E128" s="200" t="s">
        <v>95</v>
      </c>
      <c r="F128" s="226" t="s">
        <v>111</v>
      </c>
      <c r="G128" s="226"/>
      <c r="H128" s="226"/>
      <c r="I128" s="216"/>
      <c r="J128" s="47"/>
    </row>
    <row r="129" spans="1:10" ht="18.75" customHeight="1" hidden="1">
      <c r="A129" s="192"/>
      <c r="B129" s="200"/>
      <c r="C129" s="216"/>
      <c r="D129" s="217"/>
      <c r="E129" s="200"/>
      <c r="F129" s="187" t="s">
        <v>112</v>
      </c>
      <c r="G129" s="187" t="s">
        <v>108</v>
      </c>
      <c r="H129" s="187"/>
      <c r="I129" s="198"/>
      <c r="J129" s="47"/>
    </row>
    <row r="130" spans="1:10" ht="19.5" hidden="1" thickBot="1">
      <c r="A130" s="192"/>
      <c r="B130" s="200"/>
      <c r="C130" s="223" t="s">
        <v>99</v>
      </c>
      <c r="D130" s="179" t="s">
        <v>100</v>
      </c>
      <c r="E130" s="200"/>
      <c r="F130" s="187"/>
      <c r="G130" s="179" t="s">
        <v>109</v>
      </c>
      <c r="H130" s="187" t="s">
        <v>110</v>
      </c>
      <c r="I130" s="198" t="s">
        <v>92</v>
      </c>
      <c r="J130" s="47"/>
    </row>
    <row r="131" spans="1:10" ht="24.75" customHeight="1" hidden="1" thickBot="1">
      <c r="A131" s="193"/>
      <c r="B131" s="201"/>
      <c r="C131" s="224"/>
      <c r="D131" s="199"/>
      <c r="E131" s="201"/>
      <c r="F131" s="188"/>
      <c r="G131" s="199"/>
      <c r="H131" s="188"/>
      <c r="I131" s="237"/>
      <c r="J131" s="47"/>
    </row>
    <row r="132" spans="1:10" ht="36.75" customHeight="1" hidden="1" thickBot="1">
      <c r="A132" s="184" t="s">
        <v>107</v>
      </c>
      <c r="B132" s="185"/>
      <c r="C132" s="185"/>
      <c r="D132" s="185"/>
      <c r="E132" s="185"/>
      <c r="F132" s="185"/>
      <c r="G132" s="185"/>
      <c r="H132" s="185"/>
      <c r="I132" s="186"/>
      <c r="J132" s="47"/>
    </row>
    <row r="133" spans="1:10" ht="19.5" hidden="1" thickBot="1">
      <c r="A133" s="46"/>
      <c r="B133" s="75"/>
      <c r="C133" s="157"/>
      <c r="D133" s="44"/>
      <c r="E133" s="44"/>
      <c r="F133" s="44"/>
      <c r="G133" s="25"/>
      <c r="H133" s="25"/>
      <c r="I133" s="53"/>
      <c r="J133" s="47"/>
    </row>
    <row r="134" spans="1:10" ht="19.5" hidden="1" thickBot="1">
      <c r="A134" s="38"/>
      <c r="B134" s="76"/>
      <c r="C134" s="15"/>
      <c r="D134" s="43"/>
      <c r="E134" s="43"/>
      <c r="F134" s="43"/>
      <c r="G134" s="3"/>
      <c r="H134" s="3"/>
      <c r="I134" s="54"/>
      <c r="J134" s="47"/>
    </row>
    <row r="135" spans="1:10" ht="21" customHeight="1" hidden="1" thickBot="1">
      <c r="A135" s="40"/>
      <c r="B135" s="77"/>
      <c r="C135" s="158"/>
      <c r="D135" s="45"/>
      <c r="E135" s="45"/>
      <c r="F135" s="45"/>
      <c r="G135" s="41"/>
      <c r="H135" s="41"/>
      <c r="I135" s="55"/>
      <c r="J135" s="47"/>
    </row>
    <row r="136" spans="1:9" ht="18.75">
      <c r="A136" s="189"/>
      <c r="B136" s="189"/>
      <c r="C136" s="189"/>
      <c r="D136" s="189"/>
      <c r="E136" s="189"/>
      <c r="F136" s="189"/>
      <c r="G136" s="189"/>
      <c r="H136" s="189"/>
      <c r="I136" s="189"/>
    </row>
    <row r="137" spans="1:9" s="174" customFormat="1" ht="18.75">
      <c r="A137" s="181" t="s">
        <v>297</v>
      </c>
      <c r="B137" s="181"/>
      <c r="C137" s="181"/>
      <c r="D137" s="245"/>
      <c r="E137" s="245"/>
      <c r="F137" s="245"/>
      <c r="G137" s="245"/>
      <c r="H137" s="245"/>
      <c r="I137" s="245"/>
    </row>
    <row r="138" spans="1:5" ht="18.75" customHeight="1">
      <c r="A138" s="181"/>
      <c r="B138" s="181"/>
      <c r="C138" s="181"/>
      <c r="D138" s="174" t="s">
        <v>298</v>
      </c>
      <c r="E138" s="142" t="s">
        <v>246</v>
      </c>
    </row>
    <row r="139" spans="1:6" s="174" customFormat="1" ht="18.75" customHeight="1">
      <c r="A139" s="173"/>
      <c r="B139" s="173"/>
      <c r="C139" s="173"/>
      <c r="F139" s="1"/>
    </row>
    <row r="140" spans="1:5" ht="39.75" customHeight="1">
      <c r="A140" s="181" t="s">
        <v>194</v>
      </c>
      <c r="B140" s="181"/>
      <c r="C140" s="181"/>
      <c r="D140" s="174" t="s">
        <v>299</v>
      </c>
      <c r="E140" s="110" t="s">
        <v>249</v>
      </c>
    </row>
    <row r="142" spans="1:4" ht="18.75" customHeight="1">
      <c r="A142" s="175" t="s">
        <v>256</v>
      </c>
      <c r="B142" s="175"/>
      <c r="C142" s="175"/>
      <c r="D142" s="175"/>
    </row>
  </sheetData>
  <sheetProtection/>
  <mergeCells count="69">
    <mergeCell ref="E8:E11"/>
    <mergeCell ref="A137:C138"/>
    <mergeCell ref="B125:B126"/>
    <mergeCell ref="D10:D11"/>
    <mergeCell ref="B121:B122"/>
    <mergeCell ref="B31:B32"/>
    <mergeCell ref="C31:C32"/>
    <mergeCell ref="B123:B124"/>
    <mergeCell ref="A60:C60"/>
    <mergeCell ref="C33:C34"/>
    <mergeCell ref="J8:J11"/>
    <mergeCell ref="A12:I12"/>
    <mergeCell ref="C10:C11"/>
    <mergeCell ref="C29:C30"/>
    <mergeCell ref="B16:B20"/>
    <mergeCell ref="F128:I128"/>
    <mergeCell ref="A16:A18"/>
    <mergeCell ref="C16:C18"/>
    <mergeCell ref="A61:C61"/>
    <mergeCell ref="C125:C127"/>
    <mergeCell ref="G16:G18"/>
    <mergeCell ref="H9:I9"/>
    <mergeCell ref="H130:H131"/>
    <mergeCell ref="A13:C13"/>
    <mergeCell ref="B29:B30"/>
    <mergeCell ref="B128:B131"/>
    <mergeCell ref="C130:C131"/>
    <mergeCell ref="I130:I131"/>
    <mergeCell ref="B78:B79"/>
    <mergeCell ref="C128:D129"/>
    <mergeCell ref="B8:B11"/>
    <mergeCell ref="A128:A131"/>
    <mergeCell ref="D130:D131"/>
    <mergeCell ref="C121:C122"/>
    <mergeCell ref="F10:F11"/>
    <mergeCell ref="D16:D20"/>
    <mergeCell ref="E16:E20"/>
    <mergeCell ref="C123:C124"/>
    <mergeCell ref="E31:E32"/>
    <mergeCell ref="G129:I129"/>
    <mergeCell ref="G130:G131"/>
    <mergeCell ref="E128:E131"/>
    <mergeCell ref="F8:I8"/>
    <mergeCell ref="I10:I11"/>
    <mergeCell ref="I16:I18"/>
    <mergeCell ref="F16:F18"/>
    <mergeCell ref="H16:H18"/>
    <mergeCell ref="F9:G9"/>
    <mergeCell ref="H10:H11"/>
    <mergeCell ref="A136:I136"/>
    <mergeCell ref="A1:I1"/>
    <mergeCell ref="A2:I2"/>
    <mergeCell ref="A3:I3"/>
    <mergeCell ref="A8:A11"/>
    <mergeCell ref="B7:I7"/>
    <mergeCell ref="A5:I5"/>
    <mergeCell ref="A6:I6"/>
    <mergeCell ref="A4:I4"/>
    <mergeCell ref="C8:D9"/>
    <mergeCell ref="A142:D142"/>
    <mergeCell ref="J16:J23"/>
    <mergeCell ref="J78:J79"/>
    <mergeCell ref="J80:J81"/>
    <mergeCell ref="J82:J83"/>
    <mergeCell ref="A140:C140"/>
    <mergeCell ref="D78:D79"/>
    <mergeCell ref="E78:E79"/>
    <mergeCell ref="A132:I132"/>
    <mergeCell ref="F129:F131"/>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8" man="1"/>
    <brk id="58" max="8" man="1"/>
    <brk id="86" max="8" man="1"/>
    <brk id="94" max="8" man="1"/>
    <brk id="119"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2021-04-09T06:00:17Z</dcterms:modified>
  <cp:category/>
  <cp:version/>
  <cp:contentType/>
  <cp:contentStatus/>
</cp:coreProperties>
</file>