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<sst xmlns="http://schemas.openxmlformats.org/spreadsheetml/2006/main" count="536" uniqueCount="62">
  <si>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</si>
  <si>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</si>
  <si>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</si>
  <si>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</si>
  <si>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</si>
  <si>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</si>
  <si>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</si>
  <si>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</si>
  <si>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</si>
  <si>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</si>
  <si>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</si>
  <si>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</si>
  <si>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</si>
  <si>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</si>
  <si>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</si>
  <si>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</si>
  <si>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</si>
  <si>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</si>
  <si>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</si>
  <si>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</si>
  <si>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</si>
  <si>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</si>
  <si>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</si>
  <si>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</si>
  <si>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</si>
  <si>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</si>
  <si>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</si>
  <si>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</si>
  <si>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</si>
  <si>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</si>
  <si>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</si>
  <si>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</si>
  <si>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</si>
  <si>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</si>
  <si>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</si>
  <si>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</si>
  <si>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</si>
  <si>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</si>
  <si>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</si>
  <si>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</si>
  <si>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</si>
  <si>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</si>
  <si>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</si>
  <si>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</si>
  <si>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</si>
  <si>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</si>
  <si>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</si>
  <si>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</si>
  <si>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</si>
  <si>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</si>
  <si>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</si>
  <si>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</si>
  <si>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</si>
  <si>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Объем муниципального долга на 01.01.2021</t>
  </si>
  <si>
    <t>Муниципальный контракт  N 118аэф-20 от 19.11.2020</t>
  </si>
  <si>
    <t>Глава муниципального образования "Пудожский муниципальный район"-</t>
  </si>
  <si>
    <t>глава Администрации муниципального образования                                                              /                                   /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</si>
  <si>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</si>
  <si>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</si>
  <si>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на 01.05.2021 года</t>
  </si>
  <si>
    <t>Объем муниципального долга на 01.05.2021</t>
  </si>
  <si>
    <t>Объем задолженности по процентам на 01.05.2021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</si>
</sst>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6" t="s">
        <v>50</v>
      </c>
      <c r="S1" s="116"/>
      <c r="T1" s="116"/>
    </row>
    <row r="2" spans="18:20" ht="26.25" customHeight="1">
      <c r="R2" s="116"/>
      <c r="S2" s="116"/>
      <c r="T2" s="11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59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53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18" t="s">
        <v>60</v>
      </c>
      <c r="P10" s="119"/>
      <c r="Q10" s="105" t="s">
        <v>15</v>
      </c>
      <c r="R10" s="105" t="s">
        <v>16</v>
      </c>
      <c r="S10" s="105" t="s">
        <v>8</v>
      </c>
      <c r="T10" s="103" t="s">
        <v>61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57.75" customHeight="1" hidden="1">
      <c r="A17" s="46"/>
      <c r="B17" s="22"/>
      <c r="C17" s="23"/>
      <c r="D17" s="50"/>
      <c r="E17" s="51"/>
      <c r="F17" s="52"/>
      <c r="G17" s="53"/>
      <c r="H17" s="54"/>
      <c r="I17" s="79"/>
      <c r="J17" s="52"/>
      <c r="K17" s="68"/>
      <c r="L17" s="48"/>
      <c r="M17" s="48"/>
      <c r="N17" s="57"/>
      <c r="O17" s="58"/>
      <c r="P17" s="28"/>
      <c r="Q17" s="28"/>
      <c r="R17" s="48"/>
      <c r="S17" s="48"/>
      <c r="T17" s="59"/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4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28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0</v>
      </c>
      <c r="G20" s="24" t="s">
        <v>7</v>
      </c>
      <c r="H20" s="24" t="s">
        <v>7</v>
      </c>
      <c r="I20" s="24" t="s">
        <v>7</v>
      </c>
      <c r="J20" s="56">
        <f>SUM(J17:J19)</f>
        <v>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0</v>
      </c>
      <c r="O20" s="52">
        <f t="shared" si="0"/>
        <v>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0" t="s">
        <v>19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53.25" customHeight="1">
      <c r="A27" s="75">
        <v>1</v>
      </c>
      <c r="B27" s="22" t="s">
        <v>54</v>
      </c>
      <c r="C27" s="23" t="s">
        <v>42</v>
      </c>
      <c r="D27" s="60">
        <v>74377000</v>
      </c>
      <c r="E27" s="24" t="s">
        <v>36</v>
      </c>
      <c r="F27" s="124">
        <f>O27</f>
        <v>73377000</v>
      </c>
      <c r="G27" s="61">
        <v>44895</v>
      </c>
      <c r="H27" s="54" t="s">
        <v>37</v>
      </c>
      <c r="I27" s="62">
        <v>6.7</v>
      </c>
      <c r="J27" s="64">
        <v>74377000</v>
      </c>
      <c r="K27" s="78"/>
      <c r="L27" s="82"/>
      <c r="M27" s="63"/>
      <c r="N27" s="83">
        <v>1000000</v>
      </c>
      <c r="O27" s="58">
        <f>J27+L27-N27</f>
        <v>73377000</v>
      </c>
      <c r="P27" s="29"/>
      <c r="Q27" s="29"/>
      <c r="R27" s="76">
        <f>423235.7+382277.4+417178.16+404076.08</f>
        <v>1626767.34</v>
      </c>
      <c r="S27" s="77">
        <f>423235.7+382277.4+417178.16+404076.08</f>
        <v>1626767.34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D36</f>
        <v>74377000</v>
      </c>
      <c r="E28" s="123" t="s">
        <v>7</v>
      </c>
      <c r="F28" s="74">
        <f>O28</f>
        <v>73377000</v>
      </c>
      <c r="G28" s="24" t="s">
        <v>7</v>
      </c>
      <c r="H28" s="24" t="s">
        <v>7</v>
      </c>
      <c r="I28" s="24" t="s">
        <v>7</v>
      </c>
      <c r="J28" s="64">
        <f>SUM(J22:J27)</f>
        <v>74377000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1000000</v>
      </c>
      <c r="O28" s="64">
        <f aca="true" t="shared" si="1" ref="O28:T28">SUM(O22:O27)</f>
        <v>73377000</v>
      </c>
      <c r="P28" s="64">
        <f t="shared" si="1"/>
        <v>0</v>
      </c>
      <c r="Q28" s="64">
        <f t="shared" si="1"/>
        <v>0</v>
      </c>
      <c r="R28" s="64">
        <f t="shared" si="1"/>
        <v>1626767.34</v>
      </c>
      <c r="S28" s="64">
        <f t="shared" si="1"/>
        <v>1626767.34</v>
      </c>
      <c r="T28" s="64">
        <f t="shared" si="1"/>
        <v>0</v>
      </c>
    </row>
    <row r="29" spans="1:20" s="3" customFormat="1" ht="18.75" customHeight="1">
      <c r="A29" s="100" t="s">
        <v>20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0" t="s">
        <v>28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3" t="s">
        <v>33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5"/>
    </row>
    <row r="36" spans="1:20" s="19" customFormat="1" ht="21.75" customHeight="1">
      <c r="A36" s="41"/>
      <c r="B36" s="41"/>
      <c r="C36" s="24" t="s">
        <v>7</v>
      </c>
      <c r="D36" s="60">
        <f>D27</f>
        <v>74377000</v>
      </c>
      <c r="E36" s="24" t="s">
        <v>7</v>
      </c>
      <c r="F36" s="60">
        <f>F20+F28</f>
        <v>73377000</v>
      </c>
      <c r="G36" s="60" t="s">
        <v>7</v>
      </c>
      <c r="H36" s="60" t="s">
        <v>7</v>
      </c>
      <c r="I36" s="60" t="s">
        <v>7</v>
      </c>
      <c r="J36" s="64">
        <f>J20+J28</f>
        <v>74377000</v>
      </c>
      <c r="K36" s="60" t="s">
        <v>7</v>
      </c>
      <c r="L36" s="57">
        <f>L20+L28</f>
        <v>0</v>
      </c>
      <c r="M36" s="60" t="s">
        <v>7</v>
      </c>
      <c r="N36" s="66">
        <f>N20+N28</f>
        <v>1000000</v>
      </c>
      <c r="O36" s="66">
        <f aca="true" t="shared" si="2" ref="O36:T36">O20+O28</f>
        <v>73377000</v>
      </c>
      <c r="P36" s="66">
        <f t="shared" si="2"/>
        <v>0</v>
      </c>
      <c r="Q36" s="66">
        <f t="shared" si="2"/>
        <v>0</v>
      </c>
      <c r="R36" s="66">
        <f t="shared" si="2"/>
        <v>1626767.34</v>
      </c>
      <c r="S36" s="66">
        <f t="shared" si="2"/>
        <v>1626767.34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55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56</v>
      </c>
      <c r="B40" s="90"/>
      <c r="C40" s="90"/>
      <c r="D40" s="91"/>
      <c r="E40" s="91"/>
      <c r="F40" s="91"/>
      <c r="G40" s="1"/>
      <c r="H40" s="1"/>
      <c r="I40" s="98" t="s">
        <v>38</v>
      </c>
      <c r="J40" s="98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58</v>
      </c>
      <c r="B43" s="94"/>
      <c r="C43" s="95"/>
      <c r="D43" s="96"/>
      <c r="E43" s="97"/>
      <c r="F43" s="97"/>
      <c r="G43" s="1"/>
      <c r="H43" s="1"/>
      <c r="I43" s="108" t="s">
        <v>40</v>
      </c>
      <c r="J43" s="108"/>
      <c r="K43" s="36"/>
    </row>
    <row r="45" spans="1:11" ht="12.75">
      <c r="A45" s="36" t="s">
        <v>57</v>
      </c>
      <c r="B45" s="37"/>
      <c r="D45" s="38"/>
      <c r="E45" s="1"/>
      <c r="F45" s="1"/>
      <c r="G45" s="99" t="s">
        <v>40</v>
      </c>
      <c r="H45" s="99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6" t="s">
        <v>50</v>
      </c>
      <c r="S1" s="116"/>
      <c r="T1" s="116"/>
    </row>
    <row r="2" spans="18:20" ht="26.25" customHeight="1">
      <c r="R2" s="116"/>
      <c r="S2" s="116"/>
      <c r="T2" s="11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01.05.2021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49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tr">
        <f>МР!O10</f>
        <v>Объем муниципального долга на 01.05.2021</v>
      </c>
      <c r="P10" s="121"/>
      <c r="Q10" s="105" t="s">
        <v>15</v>
      </c>
      <c r="R10" s="105" t="s">
        <v>16</v>
      </c>
      <c r="S10" s="105" t="s">
        <v>8</v>
      </c>
      <c r="T10" s="105" t="str">
        <f>МР!T10</f>
        <v>Объем задолженности по процентам на 01.05.2021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муниципального образования "Пудожский муниципальный район"-</v>
      </c>
      <c r="B37" s="37"/>
      <c r="C37" s="37"/>
      <c r="D37" s="38"/>
      <c r="E37" s="99" t="str">
        <f>МР!I40</f>
        <v>А.В. Ладыгин</v>
      </c>
      <c r="F37" s="99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99" t="s">
        <v>40</v>
      </c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6" t="s">
        <v>50</v>
      </c>
      <c r="S1" s="116"/>
      <c r="T1" s="116"/>
    </row>
    <row r="2" spans="18:20" ht="26.25" customHeight="1">
      <c r="R2" s="116"/>
      <c r="S2" s="116"/>
      <c r="T2" s="116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01.05.2021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49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tr">
        <f>'Шальское поселение'!O10:P10</f>
        <v>Объем муниципального долга на 01.05.2021</v>
      </c>
      <c r="P10" s="121"/>
      <c r="Q10" s="105" t="s">
        <v>15</v>
      </c>
      <c r="R10" s="105" t="s">
        <v>16</v>
      </c>
      <c r="S10" s="105" t="s">
        <v>8</v>
      </c>
      <c r="T10" s="105" t="str">
        <f>'Шальское поселение'!T10:T11</f>
        <v>Объем задолженности по процентам на 01.05.2021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муниципального образования "Пудожский муниципальный район"-</v>
      </c>
      <c r="B37" s="37"/>
      <c r="C37" s="37"/>
      <c r="D37" s="38"/>
      <c r="E37" s="99" t="str">
        <f>МР!I40</f>
        <v>А.В. Ладыгин</v>
      </c>
      <c r="F37" s="99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99" t="s">
        <v>40</v>
      </c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6" t="s">
        <v>50</v>
      </c>
      <c r="S1" s="116"/>
      <c r="T1" s="116"/>
    </row>
    <row r="2" spans="18:20" ht="26.25" customHeight="1">
      <c r="R2" s="116"/>
      <c r="S2" s="116"/>
      <c r="T2" s="11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01.05.2021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49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tr">
        <f>'Авдеевское поселение'!O10:P10</f>
        <v>Объем муниципального долга на 01.05.2021</v>
      </c>
      <c r="P10" s="121"/>
      <c r="Q10" s="105" t="s">
        <v>15</v>
      </c>
      <c r="R10" s="105" t="s">
        <v>16</v>
      </c>
      <c r="S10" s="105" t="s">
        <v>8</v>
      </c>
      <c r="T10" s="105" t="str">
        <f>'Авдеевское поселение'!T10:T11</f>
        <v>Объем задолженности по процентам на 01.05.2021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муниципального образования "Пудожский муниципальный район"-</v>
      </c>
      <c r="B37" s="37"/>
      <c r="C37" s="37"/>
      <c r="D37" s="38"/>
      <c r="E37" s="99" t="str">
        <f>МР!I40</f>
        <v>А.В. Ладыгин</v>
      </c>
      <c r="F37" s="99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99" t="s">
        <v>40</v>
      </c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2" t="s">
        <v>34</v>
      </c>
      <c r="T1" s="122"/>
    </row>
    <row r="2" spans="19:20" ht="26.25" customHeight="1"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01.05.2021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31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tr">
        <f>'Красноборское поселение'!O10:P10</f>
        <v>Объем муниципального долга на 01.05.2021</v>
      </c>
      <c r="P10" s="121"/>
      <c r="Q10" s="105" t="str">
        <f>'Красноборское поселение'!Q10:Q11</f>
        <v>Объем задолженности    по процентам на начало текущего года</v>
      </c>
      <c r="R10" s="105" t="s">
        <v>16</v>
      </c>
      <c r="S10" s="105" t="s">
        <v>8</v>
      </c>
      <c r="T10" s="105" t="str">
        <f>'Красноборское поселение'!T10:T11</f>
        <v>Объем задолженности по процентам на 01.05.2021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99" t="s">
        <v>43</v>
      </c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2" t="s">
        <v>34</v>
      </c>
      <c r="T1" s="122"/>
    </row>
    <row r="2" spans="19:20" ht="26.25" customHeight="1">
      <c r="S2" s="122"/>
      <c r="T2" s="122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7"/>
      <c r="H7" s="117"/>
      <c r="I7" s="117"/>
      <c r="J7" s="117"/>
      <c r="K7" s="117"/>
      <c r="L7" s="117"/>
      <c r="M7" s="117"/>
      <c r="N7" s="117"/>
      <c r="O7" s="9"/>
      <c r="P7" s="9"/>
    </row>
    <row r="8" ht="5.25" customHeight="1"/>
    <row r="9" ht="15" customHeight="1"/>
    <row r="10" spans="1:20" ht="52.5" customHeight="1">
      <c r="A10" s="112" t="s">
        <v>0</v>
      </c>
      <c r="B10" s="105" t="s">
        <v>13</v>
      </c>
      <c r="C10" s="105" t="s">
        <v>3</v>
      </c>
      <c r="D10" s="105" t="s">
        <v>9</v>
      </c>
      <c r="E10" s="105" t="s">
        <v>14</v>
      </c>
      <c r="F10" s="105" t="s">
        <v>11</v>
      </c>
      <c r="G10" s="105" t="s">
        <v>10</v>
      </c>
      <c r="H10" s="105" t="s">
        <v>6</v>
      </c>
      <c r="I10" s="105" t="s">
        <v>12</v>
      </c>
      <c r="J10" s="105" t="s">
        <v>31</v>
      </c>
      <c r="K10" s="105" t="s">
        <v>24</v>
      </c>
      <c r="L10" s="105" t="s">
        <v>25</v>
      </c>
      <c r="M10" s="105" t="s">
        <v>26</v>
      </c>
      <c r="N10" s="105" t="s">
        <v>27</v>
      </c>
      <c r="O10" s="120" t="s">
        <v>23</v>
      </c>
      <c r="P10" s="121"/>
      <c r="Q10" s="105" t="s">
        <v>15</v>
      </c>
      <c r="R10" s="105" t="s">
        <v>16</v>
      </c>
      <c r="S10" s="105" t="s">
        <v>8</v>
      </c>
      <c r="T10" s="105" t="s">
        <v>32</v>
      </c>
    </row>
    <row r="11" spans="1:20" s="13" customFormat="1" ht="94.5" customHeight="1">
      <c r="A11" s="112"/>
      <c r="B11" s="106"/>
      <c r="C11" s="106"/>
      <c r="D11" s="106"/>
      <c r="E11" s="107"/>
      <c r="F11" s="107"/>
      <c r="G11" s="106"/>
      <c r="H11" s="106"/>
      <c r="I11" s="106"/>
      <c r="J11" s="106"/>
      <c r="K11" s="106"/>
      <c r="L11" s="106"/>
      <c r="M11" s="106"/>
      <c r="N11" s="106"/>
      <c r="O11" s="40" t="s">
        <v>4</v>
      </c>
      <c r="P11" s="40" t="s">
        <v>5</v>
      </c>
      <c r="Q11" s="106"/>
      <c r="R11" s="106"/>
      <c r="S11" s="106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0" t="s">
        <v>19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0" t="s">
        <v>20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0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3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99"/>
      <c r="F39" s="99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2021-04-30T07:54:51Z</cp:lastPrinted>
  <dcterms:created xsi:type="dcterms:W3CDTF">2006-06-05T06:40:26Z</dcterms:created>
  <dcterms:modified xsi:type="dcterms:W3CDTF">2021-04-30T07:54:59Z</dcterms:modified>
  <cp:category/>
  <cp:version/>
  <cp:contentType/>
  <cp:contentStatus/>
</cp:coreProperties>
</file>