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1" sheetId="38" r:id="rId20"/>
    <sheet name="Целев. прогр." sheetId="27" state="hidden" r:id="rId21"/>
    <sheet name="Инвестиции" sheetId="25" state="hidden" r:id="rId22"/>
  </sheets>
  <definedNames>
    <definedName name="Z_518631E2_4EB0_11D9_BBD2_00304F169CFD_.wvu.Rows" localSheetId="21" hidden="1">Инвестиции!$13:$13,Инвестиции!$17:$17</definedName>
    <definedName name="Z_7C829716_2F07_46F0_AF1A_069E96C8B01D_.wvu.Rows" localSheetId="21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11'!$14:$16</definedName>
    <definedName name="_xlnm.Print_Area" localSheetId="19">'приложение 11'!$A$1:$I$73</definedName>
  </definedNames>
  <calcPr calcId="124519" iterate="1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73" i="38"/>
  <c r="I65"/>
  <c r="I63"/>
  <c r="I26"/>
  <c r="I25"/>
  <c r="I24"/>
  <c r="I23"/>
  <c r="I22"/>
  <c r="I21"/>
  <c r="I20"/>
  <c r="I19"/>
  <c r="I17" s="1"/>
  <c r="I69"/>
  <c r="I46"/>
  <c r="I55"/>
  <c r="H14" i="25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7" i="38"/>
  <c r="I36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F73" s="1"/>
  <c r="I73"/>
  <c r="H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F71" s="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44" i="24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36" i="24" s="1"/>
  <c r="F37" i="12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F23"/>
  <c r="H72" i="13"/>
  <c r="H72" i="24" s="1"/>
  <c r="G48"/>
  <c r="F48" s="1"/>
  <c r="G72" i="16"/>
  <c r="F72" s="1"/>
  <c r="F66" i="24"/>
  <c r="G72" i="13"/>
  <c r="F72" s="1"/>
  <c r="G36" i="24"/>
  <c r="F36" s="1"/>
  <c r="F84" i="23"/>
  <c r="F44" i="16"/>
  <c r="F72" i="17"/>
  <c r="F82" i="24"/>
  <c r="F60"/>
  <c r="F58"/>
  <c r="F40"/>
  <c r="F20"/>
  <c r="F14"/>
  <c r="F12"/>
  <c r="F68" i="12"/>
  <c r="F85" i="24"/>
  <c r="F69" i="13"/>
  <c r="F86" i="24"/>
  <c r="F37"/>
  <c r="F87"/>
  <c r="F14" i="27"/>
  <c r="F36" i="12"/>
  <c r="F56" i="24"/>
  <c r="F52"/>
  <c r="F50"/>
  <c r="F46"/>
  <c r="F30"/>
  <c r="F26"/>
  <c r="F71" i="29"/>
  <c r="F77" i="24"/>
  <c r="F49"/>
  <c r="F29"/>
  <c r="F88"/>
  <c r="F70"/>
  <c r="F64"/>
  <c r="F62"/>
  <c r="F32"/>
  <c r="F15"/>
  <c r="H71" i="12"/>
  <c r="F80" i="24"/>
  <c r="F75"/>
  <c r="F54"/>
  <c r="F28"/>
  <c r="F24"/>
  <c r="F22"/>
  <c r="F16"/>
  <c r="F44" i="13" l="1"/>
  <c r="H71" i="19"/>
  <c r="F48"/>
  <c r="F79" i="24"/>
  <c r="G71" i="12"/>
  <c r="H19" i="25"/>
  <c r="H54" s="1"/>
  <c r="H71" i="24"/>
  <c r="F71" i="15"/>
  <c r="F83" i="24"/>
  <c r="F81"/>
  <c r="F78"/>
  <c r="F76"/>
  <c r="F74"/>
  <c r="F67"/>
  <c r="F65"/>
  <c r="F63"/>
  <c r="F61"/>
  <c r="F59"/>
  <c r="F57"/>
  <c r="F55"/>
  <c r="F53"/>
  <c r="F51"/>
  <c r="F47"/>
  <c r="F45"/>
  <c r="F43"/>
  <c r="F41"/>
  <c r="F39"/>
  <c r="F35"/>
  <c r="F33"/>
  <c r="F31"/>
  <c r="F27"/>
  <c r="F25"/>
  <c r="F21"/>
  <c r="F19"/>
  <c r="F17"/>
  <c r="F13"/>
  <c r="F84"/>
  <c r="G71"/>
  <c r="F71" s="1"/>
  <c r="F71" i="12"/>
  <c r="G44" i="24"/>
  <c r="F44" s="1"/>
  <c r="G71" i="19"/>
  <c r="F71" s="1"/>
  <c r="G72" i="24"/>
  <c r="F72" s="1"/>
  <c r="F71" i="8"/>
  <c r="F36" i="15"/>
</calcChain>
</file>

<file path=xl/sharedStrings.xml><?xml version="1.0" encoding="utf-8"?>
<sst xmlns="http://schemas.openxmlformats.org/spreadsheetml/2006/main" count="7332" uniqueCount="390">
  <si>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</si>
  <si>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</si>
  <si>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</si>
  <si>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</si>
  <si>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</si>
  <si>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</si>
  <si>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</si>
  <si>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</si>
  <si>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</si>
  <si>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</si>
  <si>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</si>
  <si>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</si>
  <si>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</si>
  <si>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</si>
  <si>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</si>
  <si>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</si>
  <si>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</si>
  <si>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</si>
  <si>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</si>
  <si>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</si>
  <si>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</si>
  <si>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</si>
  <si>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</si>
  <si>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</si>
  <si>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</si>
  <si>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</si>
  <si>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</si>
  <si>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</si>
  <si>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</si>
  <si>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</si>
  <si>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</si>
  <si>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</si>
  <si>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</si>
  <si>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</si>
  <si>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</si>
  <si>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</si>
  <si>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</si>
  <si>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</si>
  <si>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</si>
  <si>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</si>
  <si>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</si>
  <si>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</si>
  <si>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</si>
  <si>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</si>
  <si>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</si>
  <si>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</si>
  <si>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</si>
  <si>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</si>
  <si>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</si>
  <si>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</si>
  <si>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</si>
  <si>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</si>
  <si>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</si>
  <si>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</si>
  <si>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</si>
  <si>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</si>
  <si>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</si>
  <si>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</si>
  <si>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</si>
  <si>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</si>
  <si>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</si>
  <si>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</si>
  <si>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</si>
  <si>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</si>
  <si>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</si>
  <si>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</si>
  <si>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</si>
  <si>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</si>
  <si>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</si>
  <si>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</si>
  <si>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</si>
  <si>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</si>
  <si>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</si>
  <si>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</si>
  <si>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</si>
  <si>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</si>
  <si>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</si>
  <si>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</si>
  <si>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</si>
  <si>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</si>
  <si>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</si>
  <si>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</si>
  <si>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</si>
  <si>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</si>
  <si>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</si>
  <si>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</si>
  <si>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</si>
  <si>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</si>
  <si>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</si>
  <si>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</si>
  <si>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</si>
  <si>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</si>
  <si>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</si>
  <si>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</si>
  <si>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</si>
  <si>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</si>
  <si>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</si>
  <si>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</si>
  <si>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</si>
  <si>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</si>
  <si>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</si>
  <si>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</si>
  <si>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</si>
  <si>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</si>
  <si>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</si>
  <si>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</si>
  <si>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</si>
  <si>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</si>
  <si>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</si>
  <si>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</si>
  <si>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</si>
  <si>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</si>
  <si>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</si>
  <si>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</si>
  <si>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</si>
  <si>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</si>
  <si>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</si>
  <si>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</si>
  <si>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</si>
  <si>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</si>
  <si>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</si>
  <si>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</si>
  <si>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</si>
  <si>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</si>
  <si>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</si>
  <si>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</si>
  <si>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</si>
  <si>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</si>
  <si>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</si>
  <si>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</si>
  <si>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</si>
  <si>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</si>
  <si>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</si>
  <si>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</si>
  <si>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</si>
  <si>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</si>
  <si>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</si>
  <si>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</si>
  <si>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</si>
  <si>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</si>
  <si>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</si>
  <si>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</si>
  <si>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</si>
  <si>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</si>
  <si>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</si>
  <si>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</si>
  <si>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</si>
  <si>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</si>
  <si>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</si>
  <si>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</si>
  <si>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</si>
  <si>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</si>
  <si>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</si>
  <si>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</si>
  <si>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</si>
  <si>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</si>
  <si>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</si>
  <si>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</si>
  <si>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</si>
  <si>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</si>
  <si>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</si>
  <si>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</si>
  <si>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</si>
  <si>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</si>
  <si>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</si>
  <si>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</si>
  <si>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</si>
  <si>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</si>
  <si>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</si>
  <si>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</si>
  <si>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</si>
  <si>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</si>
  <si>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</si>
  <si>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</si>
  <si>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</si>
  <si>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</si>
  <si>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</si>
  <si>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</si>
  <si>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</si>
  <si>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</si>
  <si>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</si>
  <si>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</si>
  <si>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</si>
  <si>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</si>
  <si>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</si>
  <si>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</si>
  <si>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</si>
  <si>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</si>
  <si>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</si>
  <si>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</si>
  <si>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</si>
  <si>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</si>
  <si>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</si>
  <si>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</si>
  <si>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</si>
  <si>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</si>
  <si>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</si>
  <si>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</si>
  <si>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</si>
  <si>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</si>
  <si>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</si>
  <si>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</si>
  <si>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</si>
  <si>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</si>
  <si>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</si>
  <si>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</si>
  <si>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</si>
  <si>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</si>
  <si>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</si>
  <si>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</si>
  <si>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</si>
  <si>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</si>
  <si>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</si>
  <si>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</si>
  <si>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</si>
  <si>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</si>
  <si>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</si>
  <si>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</si>
  <si>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</si>
  <si>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</si>
  <si>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</si>
  <si>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</si>
  <si>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</si>
  <si>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</si>
  <si>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</si>
  <si>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</si>
  <si>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</si>
  <si>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</si>
  <si>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</si>
  <si>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</si>
  <si>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</si>
  <si>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</si>
  <si>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</si>
  <si>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</si>
  <si>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</si>
  <si>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</si>
  <si>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</si>
  <si>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</si>
  <si>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</si>
  <si>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</si>
  <si>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</si>
  <si>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</si>
  <si>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</si>
  <si>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</si>
  <si>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</si>
  <si>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</si>
  <si>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</si>
  <si>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</si>
  <si>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</si>
  <si>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</si>
  <si>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</si>
  <si>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</si>
  <si>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</si>
  <si>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</si>
  <si>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</si>
  <si>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</si>
  <si>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</si>
  <si>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</si>
  <si>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</si>
  <si>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</si>
  <si>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</si>
  <si>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</si>
  <si>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</si>
  <si>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</si>
  <si>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</si>
  <si>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</si>
  <si>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</si>
  <si>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</si>
  <si>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</si>
  <si>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</si>
  <si>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</si>
  <si>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</si>
  <si>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</si>
  <si>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</si>
  <si>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</si>
  <si>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</si>
  <si>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</si>
  <si>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</si>
  <si>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</si>
  <si>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</si>
  <si>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</si>
  <si>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</si>
  <si>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</si>
  <si>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</si>
  <si>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</si>
  <si>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</si>
  <si>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</si>
  <si>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</si>
  <si>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</si>
  <si>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</si>
  <si>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</si>
  <si>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</si>
  <si>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</si>
  <si>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</si>
  <si>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</si>
  <si>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</si>
  <si>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</si>
  <si>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</si>
  <si>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</si>
  <si>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</si>
  <si>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</si>
  <si>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</si>
  <si>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</si>
  <si>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</si>
  <si>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</si>
  <si>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</si>
  <si>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</si>
  <si>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</si>
  <si>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</si>
  <si>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</si>
  <si>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</si>
  <si>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</si>
  <si>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</si>
  <si>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</si>
  <si>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</si>
  <si>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</si>
  <si>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</si>
  <si>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</si>
  <si>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</si>
  <si>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</si>
  <si>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</si>
  <si>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</si>
  <si>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</si>
  <si>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</si>
  <si>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</si>
  <si>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</si>
  <si>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</si>
  <si>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</si>
  <si>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</si>
  <si>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</si>
  <si>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</si>
  <si>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</si>
  <si>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</si>
  <si>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</si>
  <si>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</si>
  <si>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</si>
  <si>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</si>
  <si>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</si>
  <si>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</si>
  <si>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</si>
  <si>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</si>
  <si>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</si>
  <si>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</si>
  <si>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</si>
  <si>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</si>
  <si>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</si>
  <si>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</si>
  <si>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</si>
  <si>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</si>
  <si>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</si>
  <si>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</si>
  <si>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</si>
  <si>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</si>
  <si>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</si>
  <si>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</si>
  <si>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</si>
  <si>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</si>
  <si>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</si>
  <si>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</si>
  <si>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</si>
  <si>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</si>
  <si>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</si>
  <si>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</si>
  <si>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</si>
  <si>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</si>
  <si>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</si>
  <si>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</si>
  <si>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</si>
  <si>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</si>
  <si>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</si>
  <si>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</si>
  <si>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</si>
  <si>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</si>
  <si>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</si>
  <si>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</si>
  <si>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</si>
  <si>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</si>
  <si>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</si>
  <si>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>8.2.</t>
  </si>
  <si>
    <t>8.3.</t>
  </si>
  <si>
    <t xml:space="preserve">Дотация на выравнивание уровня бюджетной обеспеченности поселений  </t>
  </si>
  <si>
    <t>Приложение № 11</t>
  </si>
  <si>
    <t>Распределение межбюджетных трансфертов бюджетам поселений на 2023 год</t>
  </si>
  <si>
    <t>Сумма 2023 год</t>
  </si>
  <si>
    <t xml:space="preserve">                                          к Решению XXXXV  заседания  Совета Пудожского                               муниципального района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2023 год и плановый период 2024 и 2025 годов" 
 от 16.12.2022  г.  №331</t>
  </si>
  <si>
    <t>Мероприятия по ремонту муниципальных учреждений в сфере культуры ( в части разработки проектной документации)</t>
  </si>
  <si>
    <t>7.2.</t>
  </si>
  <si>
    <t>7.3.</t>
  </si>
  <si>
    <t xml:space="preserve">Мероприятия на поддержку местных инициатив граждан, проживающих в муниципальных образованиях </t>
  </si>
  <si>
    <t xml:space="preserve">Приложение №7  к  Решению L заседания  Совета Пудожского муниципального района  IV Созыва "О внесении    
 изменений в Решение XXXXV   заседания  Совета Пудожского  муниципального района   IV Созыва "О бюджете Пудожского муниципального района на 2023 год и плановый период 2024 и 2025 годов" от 16.12.2022г.  № 331»
от 21.06.2023 № 377
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</si>
</sst>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9" fillId="0" borderId="0"/>
    <xf numFmtId="0" fontId="15" fillId="0" borderId="0"/>
  </cellStyleXfs>
  <cellXfs count="143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9" fillId="0" borderId="0" xfId="1" applyNumberFormat="1" applyFont="1" applyFill="1" applyAlignment="1" applyProtection="1">
      <alignment wrapText="1"/>
      <protection locked="0"/>
    </xf>
    <xf numFmtId="0" fontId="1" fillId="0" borderId="0" xfId="0" applyFont="1" applyAlignment="1"/>
    <xf numFmtId="0" fontId="23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7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_1984_4535_Приложение №3 к бюджету_2006-201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2.bin"/><Relationship Id="rId7" Type="http://schemas.openxmlformats.org/officeDocument/2006/relationships/printerSettings" Target="../printerSettings/printerSettings96.bin"/><Relationship Id="rId2" Type="http://schemas.openxmlformats.org/officeDocument/2006/relationships/printerSettings" Target="../printerSettings/printerSettings91.bin"/><Relationship Id="rId1" Type="http://schemas.openxmlformats.org/officeDocument/2006/relationships/printerSettings" Target="../printerSettings/printerSettings90.bin"/><Relationship Id="rId6" Type="http://schemas.openxmlformats.org/officeDocument/2006/relationships/printerSettings" Target="../printerSettings/printerSettings95.bin"/><Relationship Id="rId5" Type="http://schemas.openxmlformats.org/officeDocument/2006/relationships/printerSettings" Target="../printerSettings/printerSettings94.bin"/><Relationship Id="rId4" Type="http://schemas.openxmlformats.org/officeDocument/2006/relationships/printerSettings" Target="../printerSettings/printerSettings9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5" t="s">
        <v>258</v>
      </c>
      <c r="B5" s="105"/>
      <c r="C5" s="105"/>
      <c r="D5" s="105"/>
      <c r="E5" s="105"/>
      <c r="F5" s="105"/>
      <c r="G5" s="105"/>
      <c r="H5" s="105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5"/>
      <c r="B5" s="105"/>
      <c r="C5" s="105"/>
      <c r="D5" s="105"/>
      <c r="E5" s="105"/>
      <c r="F5" s="105"/>
      <c r="G5" s="105"/>
      <c r="H5" s="105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06" t="s">
        <v>246</v>
      </c>
      <c r="B5" s="107"/>
      <c r="C5" s="107"/>
      <c r="D5" s="107"/>
      <c r="E5" s="107"/>
      <c r="F5" s="107"/>
      <c r="G5" s="107"/>
      <c r="H5" s="107"/>
    </row>
    <row r="6" spans="1:8">
      <c r="A6" s="107"/>
      <c r="B6" s="107"/>
      <c r="C6" s="107"/>
      <c r="D6" s="107"/>
      <c r="E6" s="107"/>
      <c r="F6" s="107"/>
      <c r="G6" s="107"/>
      <c r="H6" s="107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03" t="s">
        <v>300</v>
      </c>
      <c r="G3" s="103"/>
      <c r="H3" s="10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321</v>
      </c>
    </row>
    <row r="3" spans="1:9">
      <c r="I3" s="25" t="s">
        <v>323</v>
      </c>
    </row>
    <row r="4" spans="1:9" s="61" customFormat="1" ht="15">
      <c r="E4" s="62"/>
      <c r="F4" s="64" t="s">
        <v>322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3"/>
      <c r="I8" s="94"/>
    </row>
    <row r="9" spans="1:9" s="32" customFormat="1" ht="12.75" customHeight="1">
      <c r="A9" s="100"/>
      <c r="B9" s="98"/>
      <c r="C9" s="98"/>
      <c r="D9" s="98"/>
      <c r="E9" s="98"/>
      <c r="F9" s="108" t="s">
        <v>23</v>
      </c>
      <c r="G9" s="109" t="s">
        <v>192</v>
      </c>
      <c r="H9" s="60" t="s">
        <v>212</v>
      </c>
      <c r="I9" s="110" t="s">
        <v>32</v>
      </c>
    </row>
    <row r="10" spans="1:9" ht="85.5">
      <c r="A10" s="100"/>
      <c r="B10" s="98"/>
      <c r="C10" s="98"/>
      <c r="D10" s="98"/>
      <c r="E10" s="98"/>
      <c r="F10" s="108"/>
      <c r="G10" s="109"/>
      <c r="H10" s="59" t="s">
        <v>301</v>
      </c>
      <c r="I10" s="111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3" t="s">
        <v>300</v>
      </c>
      <c r="G3" s="103"/>
      <c r="H3" s="10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04" t="s">
        <v>292</v>
      </c>
      <c r="B5" s="104"/>
      <c r="C5" s="104"/>
      <c r="D5" s="104"/>
      <c r="E5" s="104"/>
      <c r="F5" s="104"/>
      <c r="G5" s="104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79"/>
  <sheetViews>
    <sheetView tabSelected="1" topLeftCell="A4" workbookViewId="0">
      <selection activeCell="H4" sqref="H4:L5"/>
    </sheetView>
  </sheetViews>
  <sheetFormatPr defaultRowHeight="15"/>
  <cols>
    <col min="1" max="1" width="4.85546875" style="69" customWidth="1"/>
    <col min="2" max="5" width="9.140625" style="70"/>
    <col min="6" max="6" width="6.7109375" style="70" customWidth="1"/>
    <col min="7" max="7" width="2.85546875" style="70" customWidth="1"/>
    <col min="8" max="8" width="21.140625" style="70" customWidth="1"/>
    <col min="9" max="9" width="23.7109375" style="69" customWidth="1"/>
    <col min="10" max="10" width="0.140625" style="70" customWidth="1"/>
    <col min="11" max="12" width="9.140625" style="70" hidden="1" customWidth="1"/>
    <col min="13" max="16384" width="9.140625" style="70"/>
  </cols>
  <sheetData>
    <row r="1" spans="1:17" ht="15.75" hidden="1">
      <c r="B1" s="129"/>
      <c r="C1" s="129"/>
      <c r="D1" s="129"/>
      <c r="E1" s="129"/>
      <c r="F1" s="129"/>
      <c r="G1" s="129"/>
      <c r="H1" s="129"/>
      <c r="I1" s="129"/>
      <c r="Q1" s="71"/>
    </row>
    <row r="2" spans="1:17" ht="21.75" hidden="1" customHeight="1">
      <c r="B2" s="129"/>
      <c r="C2" s="129"/>
      <c r="D2" s="129"/>
      <c r="E2" s="129"/>
      <c r="F2" s="129"/>
      <c r="G2" s="129"/>
      <c r="H2" s="129"/>
      <c r="I2" s="129"/>
      <c r="K2" s="72"/>
      <c r="L2" s="72"/>
      <c r="M2" s="72"/>
      <c r="N2" s="72"/>
      <c r="O2" s="72"/>
      <c r="P2" s="72"/>
      <c r="Q2" s="71"/>
    </row>
    <row r="3" spans="1:17" ht="18" hidden="1" customHeight="1">
      <c r="B3" s="129"/>
      <c r="C3" s="129"/>
      <c r="D3" s="129"/>
      <c r="E3" s="129"/>
      <c r="F3" s="129"/>
      <c r="G3" s="129"/>
      <c r="H3" s="129"/>
      <c r="I3" s="129"/>
      <c r="Q3" s="73"/>
    </row>
    <row r="4" spans="1:17" ht="24" customHeight="1">
      <c r="B4" s="89"/>
      <c r="C4" s="89"/>
      <c r="D4" s="89"/>
      <c r="E4" s="89"/>
      <c r="F4" s="89"/>
      <c r="G4" s="89"/>
      <c r="H4" s="112" t="s">
        <v>389</v>
      </c>
      <c r="I4" s="113"/>
      <c r="J4" s="113"/>
      <c r="K4" s="113"/>
      <c r="L4" s="113"/>
      <c r="Q4" s="88"/>
    </row>
    <row r="5" spans="1:17" ht="108.75" customHeight="1">
      <c r="B5" s="89"/>
      <c r="C5" s="89"/>
      <c r="D5" s="89"/>
      <c r="E5" s="89"/>
      <c r="F5" s="89"/>
      <c r="G5" s="89"/>
      <c r="H5" s="113"/>
      <c r="I5" s="113"/>
      <c r="J5" s="113"/>
      <c r="K5" s="113"/>
      <c r="L5" s="113"/>
      <c r="Q5" s="88"/>
    </row>
    <row r="6" spans="1:17" ht="15.75" customHeight="1">
      <c r="A6" s="74"/>
      <c r="B6" s="74"/>
      <c r="C6" s="74"/>
      <c r="D6" s="75"/>
      <c r="E6" s="76"/>
      <c r="F6" s="75"/>
      <c r="G6" s="75"/>
      <c r="H6" s="77"/>
      <c r="I6" s="78" t="s">
        <v>381</v>
      </c>
      <c r="Q6" s="73"/>
    </row>
    <row r="7" spans="1:17" ht="15.75" customHeight="1">
      <c r="A7" s="74"/>
      <c r="B7" s="74"/>
      <c r="C7" s="74"/>
      <c r="D7" s="131" t="s">
        <v>384</v>
      </c>
      <c r="E7" s="132"/>
      <c r="F7" s="132"/>
      <c r="G7" s="132"/>
      <c r="H7" s="132"/>
      <c r="I7" s="132"/>
      <c r="Q7" s="73"/>
    </row>
    <row r="8" spans="1:17" ht="17.25" customHeight="1">
      <c r="A8" s="74"/>
      <c r="B8" s="74"/>
      <c r="C8" s="74"/>
      <c r="D8" s="132"/>
      <c r="E8" s="132"/>
      <c r="F8" s="132"/>
      <c r="G8" s="132"/>
      <c r="H8" s="132"/>
      <c r="I8" s="132"/>
      <c r="Q8" s="73"/>
    </row>
    <row r="9" spans="1:17" ht="27.75" customHeight="1">
      <c r="A9" s="74"/>
      <c r="B9" s="74"/>
      <c r="C9" s="74"/>
      <c r="D9" s="132"/>
      <c r="E9" s="132"/>
      <c r="F9" s="132"/>
      <c r="G9" s="132"/>
      <c r="H9" s="132"/>
      <c r="I9" s="132"/>
      <c r="Q9" s="73"/>
    </row>
    <row r="10" spans="1:17" ht="15.75" hidden="1">
      <c r="A10" s="74"/>
      <c r="B10" s="74"/>
      <c r="C10" s="74"/>
      <c r="D10" s="75"/>
      <c r="E10" s="76"/>
      <c r="F10" s="75"/>
      <c r="G10" s="75"/>
      <c r="H10" s="75"/>
      <c r="I10" s="75"/>
      <c r="J10" s="79"/>
      <c r="N10" s="123"/>
      <c r="O10" s="123"/>
      <c r="P10" s="123"/>
      <c r="Q10" s="123"/>
    </row>
    <row r="11" spans="1:17" ht="15.75">
      <c r="A11" s="74"/>
      <c r="B11" s="74"/>
      <c r="C11" s="74"/>
      <c r="D11" s="80"/>
      <c r="E11" s="80"/>
      <c r="F11" s="80"/>
      <c r="G11" s="80"/>
      <c r="H11" s="80"/>
      <c r="I11" s="80"/>
      <c r="J11" s="79"/>
      <c r="N11" s="73"/>
      <c r="O11" s="73"/>
      <c r="P11" s="73"/>
      <c r="Q11" s="73"/>
    </row>
    <row r="12" spans="1:17" s="81" customFormat="1" ht="21.75" customHeight="1">
      <c r="A12" s="124" t="s">
        <v>382</v>
      </c>
      <c r="B12" s="124"/>
      <c r="C12" s="124"/>
      <c r="D12" s="124"/>
      <c r="E12" s="124"/>
      <c r="F12" s="124"/>
      <c r="G12" s="124"/>
      <c r="H12" s="124"/>
      <c r="I12" s="124"/>
    </row>
    <row r="13" spans="1:17" ht="23.25" customHeight="1">
      <c r="A13" s="80"/>
      <c r="B13" s="82"/>
      <c r="C13" s="82"/>
      <c r="D13" s="82"/>
      <c r="E13" s="82"/>
      <c r="F13" s="82"/>
      <c r="G13" s="82"/>
      <c r="H13" s="82"/>
      <c r="I13" s="74" t="s">
        <v>351</v>
      </c>
    </row>
    <row r="14" spans="1:17" s="69" customFormat="1" ht="24.95" customHeight="1">
      <c r="A14" s="125" t="s">
        <v>320</v>
      </c>
      <c r="B14" s="125" t="s">
        <v>307</v>
      </c>
      <c r="C14" s="125"/>
      <c r="D14" s="125"/>
      <c r="E14" s="125"/>
      <c r="F14" s="125"/>
      <c r="G14" s="125"/>
      <c r="H14" s="125"/>
      <c r="I14" s="125" t="s">
        <v>383</v>
      </c>
    </row>
    <row r="15" spans="1:17" s="69" customFormat="1" ht="6" hidden="1" customHeight="1">
      <c r="A15" s="125"/>
      <c r="B15" s="125"/>
      <c r="C15" s="125"/>
      <c r="D15" s="125"/>
      <c r="E15" s="125"/>
      <c r="F15" s="125"/>
      <c r="G15" s="125"/>
      <c r="H15" s="125"/>
      <c r="I15" s="125"/>
    </row>
    <row r="16" spans="1:17" s="83" customFormat="1" ht="12.75">
      <c r="A16" s="65">
        <v>1</v>
      </c>
      <c r="B16" s="130">
        <v>2</v>
      </c>
      <c r="C16" s="130"/>
      <c r="D16" s="130"/>
      <c r="E16" s="130"/>
      <c r="F16" s="130"/>
      <c r="G16" s="130"/>
      <c r="H16" s="130"/>
      <c r="I16" s="65">
        <v>3</v>
      </c>
    </row>
    <row r="17" spans="1:9" ht="32.25" customHeight="1">
      <c r="A17" s="65" t="s">
        <v>308</v>
      </c>
      <c r="B17" s="126" t="s">
        <v>380</v>
      </c>
      <c r="C17" s="127"/>
      <c r="D17" s="127"/>
      <c r="E17" s="127"/>
      <c r="F17" s="127"/>
      <c r="G17" s="127"/>
      <c r="H17" s="128"/>
      <c r="I17" s="90">
        <f>SUM(I19:I26)</f>
        <v>18384000</v>
      </c>
    </row>
    <row r="18" spans="1:9" ht="15.75">
      <c r="A18" s="65"/>
      <c r="B18" s="117" t="s">
        <v>263</v>
      </c>
      <c r="C18" s="117"/>
      <c r="D18" s="117"/>
      <c r="E18" s="117"/>
      <c r="F18" s="117"/>
      <c r="G18" s="117"/>
      <c r="H18" s="117"/>
      <c r="I18" s="90"/>
    </row>
    <row r="19" spans="1:9" ht="17.100000000000001" customHeight="1">
      <c r="A19" s="66" t="s">
        <v>309</v>
      </c>
      <c r="B19" s="117" t="s">
        <v>352</v>
      </c>
      <c r="C19" s="117"/>
      <c r="D19" s="117"/>
      <c r="E19" s="117"/>
      <c r="F19" s="117"/>
      <c r="G19" s="117"/>
      <c r="H19" s="117"/>
      <c r="I19" s="91">
        <f>46650+82000</f>
        <v>128650</v>
      </c>
    </row>
    <row r="20" spans="1:9" ht="17.100000000000001" customHeight="1">
      <c r="A20" s="66" t="s">
        <v>310</v>
      </c>
      <c r="B20" s="117" t="s">
        <v>353</v>
      </c>
      <c r="C20" s="117"/>
      <c r="D20" s="117"/>
      <c r="E20" s="117"/>
      <c r="F20" s="117"/>
      <c r="G20" s="117"/>
      <c r="H20" s="117"/>
      <c r="I20" s="91">
        <f>252490+2972000</f>
        <v>3224490</v>
      </c>
    </row>
    <row r="21" spans="1:9" ht="17.100000000000001" customHeight="1">
      <c r="A21" s="66" t="s">
        <v>311</v>
      </c>
      <c r="B21" s="117" t="s">
        <v>354</v>
      </c>
      <c r="C21" s="117"/>
      <c r="D21" s="117"/>
      <c r="E21" s="117"/>
      <c r="F21" s="117"/>
      <c r="G21" s="117"/>
      <c r="H21" s="117"/>
      <c r="I21" s="91">
        <f>1656460+624000</f>
        <v>2280460</v>
      </c>
    </row>
    <row r="22" spans="1:9" ht="17.100000000000001" customHeight="1">
      <c r="A22" s="66" t="s">
        <v>312</v>
      </c>
      <c r="B22" s="117" t="s">
        <v>355</v>
      </c>
      <c r="C22" s="117"/>
      <c r="D22" s="117"/>
      <c r="E22" s="117"/>
      <c r="F22" s="117"/>
      <c r="G22" s="117"/>
      <c r="H22" s="117"/>
      <c r="I22" s="91">
        <f>450830+2183000</f>
        <v>2633830</v>
      </c>
    </row>
    <row r="23" spans="1:9" ht="17.100000000000001" customHeight="1">
      <c r="A23" s="66" t="s">
        <v>313</v>
      </c>
      <c r="B23" s="117" t="s">
        <v>356</v>
      </c>
      <c r="C23" s="117"/>
      <c r="D23" s="117"/>
      <c r="E23" s="117"/>
      <c r="F23" s="117"/>
      <c r="G23" s="117"/>
      <c r="H23" s="117"/>
      <c r="I23" s="91">
        <f>265030+2896000</f>
        <v>3161030</v>
      </c>
    </row>
    <row r="24" spans="1:9" ht="17.100000000000001" customHeight="1">
      <c r="A24" s="66" t="s">
        <v>314</v>
      </c>
      <c r="B24" s="117" t="s">
        <v>357</v>
      </c>
      <c r="C24" s="117"/>
      <c r="D24" s="117"/>
      <c r="E24" s="117"/>
      <c r="F24" s="117"/>
      <c r="G24" s="117"/>
      <c r="H24" s="117"/>
      <c r="I24" s="91">
        <f>688670+1549000</f>
        <v>2237670</v>
      </c>
    </row>
    <row r="25" spans="1:9" ht="17.100000000000001" customHeight="1">
      <c r="A25" s="66" t="s">
        <v>315</v>
      </c>
      <c r="B25" s="117" t="s">
        <v>358</v>
      </c>
      <c r="C25" s="117"/>
      <c r="D25" s="117"/>
      <c r="E25" s="117"/>
      <c r="F25" s="117"/>
      <c r="G25" s="117"/>
      <c r="H25" s="117"/>
      <c r="I25" s="91">
        <f>564270+1579000</f>
        <v>2143270</v>
      </c>
    </row>
    <row r="26" spans="1:9" ht="17.100000000000001" customHeight="1">
      <c r="A26" s="66" t="s">
        <v>360</v>
      </c>
      <c r="B26" s="118" t="s">
        <v>359</v>
      </c>
      <c r="C26" s="119"/>
      <c r="D26" s="119"/>
      <c r="E26" s="119"/>
      <c r="F26" s="119"/>
      <c r="G26" s="119"/>
      <c r="H26" s="68"/>
      <c r="I26" s="91">
        <f>534600+2040000</f>
        <v>2574600</v>
      </c>
    </row>
    <row r="27" spans="1:9" ht="69.75" customHeight="1">
      <c r="A27" s="65" t="s">
        <v>324</v>
      </c>
      <c r="B27" s="126" t="s">
        <v>361</v>
      </c>
      <c r="C27" s="127"/>
      <c r="D27" s="127"/>
      <c r="E27" s="127"/>
      <c r="F27" s="127"/>
      <c r="G27" s="127"/>
      <c r="H27" s="128"/>
      <c r="I27" s="90">
        <f>SUM(I29:I35)</f>
        <v>1639100</v>
      </c>
    </row>
    <row r="28" spans="1:9" ht="12.75" customHeight="1">
      <c r="A28" s="65"/>
      <c r="B28" s="117" t="s">
        <v>263</v>
      </c>
      <c r="C28" s="117"/>
      <c r="D28" s="117"/>
      <c r="E28" s="117"/>
      <c r="F28" s="117"/>
      <c r="G28" s="117"/>
      <c r="H28" s="117"/>
      <c r="I28" s="90"/>
    </row>
    <row r="29" spans="1:9" ht="17.100000000000001" customHeight="1">
      <c r="A29" s="66" t="s">
        <v>325</v>
      </c>
      <c r="B29" s="117" t="s">
        <v>353</v>
      </c>
      <c r="C29" s="117"/>
      <c r="D29" s="117"/>
      <c r="E29" s="117"/>
      <c r="F29" s="117"/>
      <c r="G29" s="117"/>
      <c r="H29" s="117"/>
      <c r="I29" s="91">
        <v>480500</v>
      </c>
    </row>
    <row r="30" spans="1:9" ht="17.100000000000001" customHeight="1">
      <c r="A30" s="66" t="s">
        <v>326</v>
      </c>
      <c r="B30" s="117" t="s">
        <v>354</v>
      </c>
      <c r="C30" s="117"/>
      <c r="D30" s="117"/>
      <c r="E30" s="117"/>
      <c r="F30" s="117"/>
      <c r="G30" s="117"/>
      <c r="H30" s="117"/>
      <c r="I30" s="91">
        <v>193100</v>
      </c>
    </row>
    <row r="31" spans="1:9" ht="17.100000000000001" customHeight="1">
      <c r="A31" s="66" t="s">
        <v>327</v>
      </c>
      <c r="B31" s="117" t="s">
        <v>355</v>
      </c>
      <c r="C31" s="117"/>
      <c r="D31" s="117"/>
      <c r="E31" s="117"/>
      <c r="F31" s="117"/>
      <c r="G31" s="117"/>
      <c r="H31" s="117"/>
      <c r="I31" s="91">
        <v>193100</v>
      </c>
    </row>
    <row r="32" spans="1:9" ht="17.100000000000001" customHeight="1">
      <c r="A32" s="66" t="s">
        <v>328</v>
      </c>
      <c r="B32" s="117" t="s">
        <v>356</v>
      </c>
      <c r="C32" s="117"/>
      <c r="D32" s="117"/>
      <c r="E32" s="117"/>
      <c r="F32" s="117"/>
      <c r="G32" s="117"/>
      <c r="H32" s="117"/>
      <c r="I32" s="91">
        <v>193100</v>
      </c>
    </row>
    <row r="33" spans="1:9" ht="17.100000000000001" customHeight="1">
      <c r="A33" s="67" t="s">
        <v>329</v>
      </c>
      <c r="B33" s="117" t="s">
        <v>357</v>
      </c>
      <c r="C33" s="117"/>
      <c r="D33" s="117"/>
      <c r="E33" s="117"/>
      <c r="F33" s="117"/>
      <c r="G33" s="117"/>
      <c r="H33" s="117"/>
      <c r="I33" s="91">
        <v>193100</v>
      </c>
    </row>
    <row r="34" spans="1:9" ht="17.100000000000001" customHeight="1">
      <c r="A34" s="66" t="s">
        <v>330</v>
      </c>
      <c r="B34" s="117" t="s">
        <v>358</v>
      </c>
      <c r="C34" s="117"/>
      <c r="D34" s="117"/>
      <c r="E34" s="117"/>
      <c r="F34" s="117"/>
      <c r="G34" s="117"/>
      <c r="H34" s="117"/>
      <c r="I34" s="91">
        <v>193100</v>
      </c>
    </row>
    <row r="35" spans="1:9" ht="17.100000000000001" customHeight="1">
      <c r="A35" s="66" t="s">
        <v>331</v>
      </c>
      <c r="B35" s="118" t="s">
        <v>359</v>
      </c>
      <c r="C35" s="119"/>
      <c r="D35" s="119"/>
      <c r="E35" s="119"/>
      <c r="F35" s="119"/>
      <c r="G35" s="119"/>
      <c r="H35" s="68"/>
      <c r="I35" s="91">
        <v>193100</v>
      </c>
    </row>
    <row r="36" spans="1:9" ht="117.75" customHeight="1">
      <c r="A36" s="65" t="s">
        <v>341</v>
      </c>
      <c r="B36" s="126" t="s">
        <v>362</v>
      </c>
      <c r="C36" s="127"/>
      <c r="D36" s="127"/>
      <c r="E36" s="127"/>
      <c r="F36" s="127"/>
      <c r="G36" s="127"/>
      <c r="H36" s="128"/>
      <c r="I36" s="90">
        <f>SUM(I38:I45)</f>
        <v>16000</v>
      </c>
    </row>
    <row r="37" spans="1:9" ht="14.25" customHeight="1">
      <c r="A37" s="65"/>
      <c r="B37" s="117" t="s">
        <v>263</v>
      </c>
      <c r="C37" s="117"/>
      <c r="D37" s="117"/>
      <c r="E37" s="117"/>
      <c r="F37" s="117"/>
      <c r="G37" s="117"/>
      <c r="H37" s="117"/>
      <c r="I37" s="90"/>
    </row>
    <row r="38" spans="1:9" ht="17.100000000000001" customHeight="1">
      <c r="A38" s="66" t="s">
        <v>333</v>
      </c>
      <c r="B38" s="117" t="s">
        <v>352</v>
      </c>
      <c r="C38" s="117"/>
      <c r="D38" s="117"/>
      <c r="E38" s="117"/>
      <c r="F38" s="117"/>
      <c r="G38" s="117"/>
      <c r="H38" s="117"/>
      <c r="I38" s="91">
        <v>2000</v>
      </c>
    </row>
    <row r="39" spans="1:9" ht="17.100000000000001" customHeight="1">
      <c r="A39" s="66" t="s">
        <v>334</v>
      </c>
      <c r="B39" s="117" t="s">
        <v>353</v>
      </c>
      <c r="C39" s="117"/>
      <c r="D39" s="117"/>
      <c r="E39" s="117"/>
      <c r="F39" s="117"/>
      <c r="G39" s="117"/>
      <c r="H39" s="117"/>
      <c r="I39" s="91">
        <v>2000</v>
      </c>
    </row>
    <row r="40" spans="1:9" ht="17.100000000000001" customHeight="1">
      <c r="A40" s="66" t="s">
        <v>335</v>
      </c>
      <c r="B40" s="117" t="s">
        <v>354</v>
      </c>
      <c r="C40" s="117"/>
      <c r="D40" s="117"/>
      <c r="E40" s="117"/>
      <c r="F40" s="117"/>
      <c r="G40" s="117"/>
      <c r="H40" s="117"/>
      <c r="I40" s="91">
        <v>2000</v>
      </c>
    </row>
    <row r="41" spans="1:9" ht="17.100000000000001" customHeight="1">
      <c r="A41" s="66" t="s">
        <v>336</v>
      </c>
      <c r="B41" s="117" t="s">
        <v>355</v>
      </c>
      <c r="C41" s="117"/>
      <c r="D41" s="117"/>
      <c r="E41" s="117"/>
      <c r="F41" s="117"/>
      <c r="G41" s="117"/>
      <c r="H41" s="117"/>
      <c r="I41" s="91">
        <v>2000</v>
      </c>
    </row>
    <row r="42" spans="1:9" ht="17.100000000000001" customHeight="1">
      <c r="A42" s="66" t="s">
        <v>337</v>
      </c>
      <c r="B42" s="117" t="s">
        <v>356</v>
      </c>
      <c r="C42" s="117"/>
      <c r="D42" s="117"/>
      <c r="E42" s="117"/>
      <c r="F42" s="117"/>
      <c r="G42" s="117"/>
      <c r="H42" s="117"/>
      <c r="I42" s="91">
        <v>2000</v>
      </c>
    </row>
    <row r="43" spans="1:9" ht="17.100000000000001" customHeight="1">
      <c r="A43" s="66" t="s">
        <v>338</v>
      </c>
      <c r="B43" s="117" t="s">
        <v>357</v>
      </c>
      <c r="C43" s="117"/>
      <c r="D43" s="117"/>
      <c r="E43" s="117"/>
      <c r="F43" s="117"/>
      <c r="G43" s="117"/>
      <c r="H43" s="117"/>
      <c r="I43" s="91">
        <v>2000</v>
      </c>
    </row>
    <row r="44" spans="1:9" ht="17.100000000000001" customHeight="1">
      <c r="A44" s="66" t="s">
        <v>339</v>
      </c>
      <c r="B44" s="117" t="s">
        <v>358</v>
      </c>
      <c r="C44" s="117"/>
      <c r="D44" s="117"/>
      <c r="E44" s="117"/>
      <c r="F44" s="117"/>
      <c r="G44" s="117"/>
      <c r="H44" s="117"/>
      <c r="I44" s="91">
        <v>2000</v>
      </c>
    </row>
    <row r="45" spans="1:9" ht="17.100000000000001" customHeight="1">
      <c r="A45" s="66" t="s">
        <v>340</v>
      </c>
      <c r="B45" s="118" t="s">
        <v>359</v>
      </c>
      <c r="C45" s="119"/>
      <c r="D45" s="119"/>
      <c r="E45" s="119"/>
      <c r="F45" s="119"/>
      <c r="G45" s="119"/>
      <c r="H45" s="68"/>
      <c r="I45" s="91">
        <v>2000</v>
      </c>
    </row>
    <row r="46" spans="1:9" ht="88.5" customHeight="1">
      <c r="A46" s="65" t="s">
        <v>342</v>
      </c>
      <c r="B46" s="126" t="s">
        <v>363</v>
      </c>
      <c r="C46" s="127"/>
      <c r="D46" s="127"/>
      <c r="E46" s="127"/>
      <c r="F46" s="127"/>
      <c r="G46" s="127"/>
      <c r="H46" s="128"/>
      <c r="I46" s="90">
        <f>SUM(I47:I53)</f>
        <v>2607595.48</v>
      </c>
    </row>
    <row r="47" spans="1:9" ht="17.100000000000001" customHeight="1">
      <c r="A47" s="66" t="s">
        <v>343</v>
      </c>
      <c r="B47" s="117" t="s">
        <v>353</v>
      </c>
      <c r="C47" s="117"/>
      <c r="D47" s="117"/>
      <c r="E47" s="117"/>
      <c r="F47" s="117"/>
      <c r="G47" s="117"/>
      <c r="H47" s="117"/>
      <c r="I47" s="91">
        <v>72814.02</v>
      </c>
    </row>
    <row r="48" spans="1:9" ht="17.100000000000001" customHeight="1">
      <c r="A48" s="66" t="s">
        <v>344</v>
      </c>
      <c r="B48" s="117" t="s">
        <v>354</v>
      </c>
      <c r="C48" s="117"/>
      <c r="D48" s="117"/>
      <c r="E48" s="117"/>
      <c r="F48" s="117"/>
      <c r="G48" s="117"/>
      <c r="H48" s="117"/>
      <c r="I48" s="91">
        <v>31475.14</v>
      </c>
    </row>
    <row r="49" spans="1:9" ht="17.100000000000001" customHeight="1">
      <c r="A49" s="66" t="s">
        <v>345</v>
      </c>
      <c r="B49" s="117" t="s">
        <v>355</v>
      </c>
      <c r="C49" s="117"/>
      <c r="D49" s="117"/>
      <c r="E49" s="117"/>
      <c r="F49" s="117"/>
      <c r="G49" s="117"/>
      <c r="H49" s="117"/>
      <c r="I49" s="91">
        <v>900580.97</v>
      </c>
    </row>
    <row r="50" spans="1:9" ht="17.100000000000001" customHeight="1">
      <c r="A50" s="66" t="s">
        <v>346</v>
      </c>
      <c r="B50" s="117" t="s">
        <v>356</v>
      </c>
      <c r="C50" s="117"/>
      <c r="D50" s="117"/>
      <c r="E50" s="117"/>
      <c r="F50" s="117"/>
      <c r="G50" s="117"/>
      <c r="H50" s="117"/>
      <c r="I50" s="91">
        <v>919729.77</v>
      </c>
    </row>
    <row r="51" spans="1:9" ht="17.100000000000001" customHeight="1">
      <c r="A51" s="66" t="s">
        <v>347</v>
      </c>
      <c r="B51" s="117" t="s">
        <v>357</v>
      </c>
      <c r="C51" s="117"/>
      <c r="D51" s="117"/>
      <c r="E51" s="117"/>
      <c r="F51" s="117"/>
      <c r="G51" s="117"/>
      <c r="H51" s="117"/>
      <c r="I51" s="91">
        <v>41922.5</v>
      </c>
    </row>
    <row r="52" spans="1:9" ht="17.100000000000001" customHeight="1">
      <c r="A52" s="66" t="s">
        <v>348</v>
      </c>
      <c r="B52" s="117" t="s">
        <v>358</v>
      </c>
      <c r="C52" s="117"/>
      <c r="D52" s="117"/>
      <c r="E52" s="117"/>
      <c r="F52" s="117"/>
      <c r="G52" s="117"/>
      <c r="H52" s="117"/>
      <c r="I52" s="91">
        <v>593997.30000000005</v>
      </c>
    </row>
    <row r="53" spans="1:9" ht="17.100000000000001" customHeight="1">
      <c r="A53" s="66" t="s">
        <v>349</v>
      </c>
      <c r="B53" s="118" t="s">
        <v>359</v>
      </c>
      <c r="C53" s="119"/>
      <c r="D53" s="119"/>
      <c r="E53" s="119"/>
      <c r="F53" s="119"/>
      <c r="G53" s="119"/>
      <c r="H53" s="68"/>
      <c r="I53" s="91">
        <v>47075.78</v>
      </c>
    </row>
    <row r="54" spans="1:9" ht="17.100000000000001" customHeight="1">
      <c r="A54" s="66" t="s">
        <v>350</v>
      </c>
      <c r="B54" s="133"/>
      <c r="C54" s="134"/>
      <c r="D54" s="134"/>
      <c r="E54" s="134"/>
      <c r="F54" s="134"/>
      <c r="G54" s="134"/>
      <c r="H54" s="135"/>
      <c r="I54" s="90"/>
    </row>
    <row r="55" spans="1:9" ht="63.75" customHeight="1">
      <c r="A55" s="65" t="s">
        <v>371</v>
      </c>
      <c r="B55" s="114" t="s">
        <v>372</v>
      </c>
      <c r="C55" s="121"/>
      <c r="D55" s="121"/>
      <c r="E55" s="121"/>
      <c r="F55" s="121"/>
      <c r="G55" s="121"/>
      <c r="H55" s="122"/>
      <c r="I55" s="90">
        <f>SUM(I56:I62)</f>
        <v>628600</v>
      </c>
    </row>
    <row r="56" spans="1:9" ht="15" customHeight="1">
      <c r="A56" s="66" t="s">
        <v>364</v>
      </c>
      <c r="B56" s="117" t="s">
        <v>353</v>
      </c>
      <c r="C56" s="117"/>
      <c r="D56" s="117"/>
      <c r="E56" s="117"/>
      <c r="F56" s="117"/>
      <c r="G56" s="117"/>
      <c r="H56" s="117"/>
      <c r="I56" s="91">
        <v>92149</v>
      </c>
    </row>
    <row r="57" spans="1:9" ht="18" customHeight="1">
      <c r="A57" s="66" t="s">
        <v>365</v>
      </c>
      <c r="B57" s="117" t="s">
        <v>354</v>
      </c>
      <c r="C57" s="117"/>
      <c r="D57" s="117"/>
      <c r="E57" s="117"/>
      <c r="F57" s="117"/>
      <c r="G57" s="117"/>
      <c r="H57" s="117"/>
      <c r="I57" s="91">
        <v>65822</v>
      </c>
    </row>
    <row r="58" spans="1:9" ht="17.100000000000001" customHeight="1">
      <c r="A58" s="66" t="s">
        <v>366</v>
      </c>
      <c r="B58" s="117" t="s">
        <v>355</v>
      </c>
      <c r="C58" s="117"/>
      <c r="D58" s="117"/>
      <c r="E58" s="117"/>
      <c r="F58" s="117"/>
      <c r="G58" s="117"/>
      <c r="H58" s="117"/>
      <c r="I58" s="91">
        <v>111895</v>
      </c>
    </row>
    <row r="59" spans="1:9" ht="17.100000000000001" customHeight="1">
      <c r="A59" s="66" t="s">
        <v>367</v>
      </c>
      <c r="B59" s="117" t="s">
        <v>356</v>
      </c>
      <c r="C59" s="117"/>
      <c r="D59" s="117"/>
      <c r="E59" s="117"/>
      <c r="F59" s="117"/>
      <c r="G59" s="117"/>
      <c r="H59" s="117"/>
      <c r="I59" s="91">
        <v>131642</v>
      </c>
    </row>
    <row r="60" spans="1:9" ht="17.100000000000001" customHeight="1">
      <c r="A60" s="66" t="s">
        <v>368</v>
      </c>
      <c r="B60" s="117" t="s">
        <v>357</v>
      </c>
      <c r="C60" s="117"/>
      <c r="D60" s="117"/>
      <c r="E60" s="117"/>
      <c r="F60" s="117"/>
      <c r="G60" s="117"/>
      <c r="H60" s="117"/>
      <c r="I60" s="91">
        <v>85567</v>
      </c>
    </row>
    <row r="61" spans="1:9" ht="17.100000000000001" customHeight="1">
      <c r="A61" s="66" t="s">
        <v>369</v>
      </c>
      <c r="B61" s="117" t="s">
        <v>358</v>
      </c>
      <c r="C61" s="117"/>
      <c r="D61" s="117"/>
      <c r="E61" s="117"/>
      <c r="F61" s="117"/>
      <c r="G61" s="117"/>
      <c r="H61" s="117"/>
      <c r="I61" s="91">
        <v>88858</v>
      </c>
    </row>
    <row r="62" spans="1:9" ht="17.100000000000001" customHeight="1">
      <c r="A62" s="66" t="s">
        <v>370</v>
      </c>
      <c r="B62" s="118" t="s">
        <v>359</v>
      </c>
      <c r="C62" s="119"/>
      <c r="D62" s="119"/>
      <c r="E62" s="119"/>
      <c r="F62" s="119"/>
      <c r="G62" s="119"/>
      <c r="H62" s="68"/>
      <c r="I62" s="91">
        <v>52667</v>
      </c>
    </row>
    <row r="63" spans="1:9" ht="63.75" customHeight="1">
      <c r="A63" s="65">
        <v>6</v>
      </c>
      <c r="B63" s="114" t="s">
        <v>385</v>
      </c>
      <c r="C63" s="115"/>
      <c r="D63" s="115"/>
      <c r="E63" s="115"/>
      <c r="F63" s="115"/>
      <c r="G63" s="115"/>
      <c r="H63" s="116"/>
      <c r="I63" s="90">
        <f>I64</f>
        <v>760000</v>
      </c>
    </row>
    <row r="64" spans="1:9" ht="17.100000000000001" customHeight="1">
      <c r="A64" s="66" t="s">
        <v>373</v>
      </c>
      <c r="B64" s="118" t="s">
        <v>359</v>
      </c>
      <c r="C64" s="119"/>
      <c r="D64" s="119"/>
      <c r="E64" s="119"/>
      <c r="F64" s="119"/>
      <c r="G64" s="119"/>
      <c r="H64" s="120"/>
      <c r="I64" s="91">
        <v>760000</v>
      </c>
    </row>
    <row r="65" spans="1:9" ht="67.5" customHeight="1">
      <c r="A65" s="65" t="s">
        <v>374</v>
      </c>
      <c r="B65" s="114" t="s">
        <v>385</v>
      </c>
      <c r="C65" s="115"/>
      <c r="D65" s="115"/>
      <c r="E65" s="115"/>
      <c r="F65" s="115"/>
      <c r="G65" s="115"/>
      <c r="H65" s="116"/>
      <c r="I65" s="90">
        <f>I66+I67+I68</f>
        <v>1047700</v>
      </c>
    </row>
    <row r="66" spans="1:9" ht="17.100000000000001" customHeight="1">
      <c r="A66" s="66" t="s">
        <v>375</v>
      </c>
      <c r="B66" s="117" t="s">
        <v>353</v>
      </c>
      <c r="C66" s="117"/>
      <c r="D66" s="117"/>
      <c r="E66" s="117"/>
      <c r="F66" s="117"/>
      <c r="G66" s="117"/>
      <c r="H66" s="117"/>
      <c r="I66" s="91">
        <v>245000</v>
      </c>
    </row>
    <row r="67" spans="1:9" ht="17.100000000000001" customHeight="1">
      <c r="A67" s="66" t="s">
        <v>386</v>
      </c>
      <c r="B67" s="117" t="s">
        <v>354</v>
      </c>
      <c r="C67" s="117"/>
      <c r="D67" s="117"/>
      <c r="E67" s="117"/>
      <c r="F67" s="117"/>
      <c r="G67" s="117"/>
      <c r="H67" s="117"/>
      <c r="I67" s="91">
        <v>396700</v>
      </c>
    </row>
    <row r="68" spans="1:9" ht="17.100000000000001" customHeight="1">
      <c r="A68" s="66" t="s">
        <v>387</v>
      </c>
      <c r="B68" s="117" t="s">
        <v>355</v>
      </c>
      <c r="C68" s="117"/>
      <c r="D68" s="117"/>
      <c r="E68" s="117"/>
      <c r="F68" s="117"/>
      <c r="G68" s="117"/>
      <c r="H68" s="117"/>
      <c r="I68" s="91">
        <v>406000</v>
      </c>
    </row>
    <row r="69" spans="1:9" ht="65.25" customHeight="1">
      <c r="A69" s="65" t="s">
        <v>376</v>
      </c>
      <c r="B69" s="114" t="s">
        <v>388</v>
      </c>
      <c r="C69" s="115"/>
      <c r="D69" s="115"/>
      <c r="E69" s="115"/>
      <c r="F69" s="115"/>
      <c r="G69" s="115"/>
      <c r="H69" s="116"/>
      <c r="I69" s="90">
        <f>I70+I71+I72</f>
        <v>5779903.8899999997</v>
      </c>
    </row>
    <row r="70" spans="1:9" ht="17.100000000000001" customHeight="1">
      <c r="A70" s="66" t="s">
        <v>377</v>
      </c>
      <c r="B70" s="117" t="s">
        <v>353</v>
      </c>
      <c r="C70" s="117"/>
      <c r="D70" s="117"/>
      <c r="E70" s="117"/>
      <c r="F70" s="117"/>
      <c r="G70" s="117"/>
      <c r="H70" s="117"/>
      <c r="I70" s="91">
        <v>1999995.89</v>
      </c>
    </row>
    <row r="71" spans="1:9" ht="17.100000000000001" customHeight="1">
      <c r="A71" s="66" t="s">
        <v>378</v>
      </c>
      <c r="B71" s="117" t="s">
        <v>358</v>
      </c>
      <c r="C71" s="117"/>
      <c r="D71" s="117"/>
      <c r="E71" s="117"/>
      <c r="F71" s="117"/>
      <c r="G71" s="117"/>
      <c r="H71" s="117"/>
      <c r="I71" s="91">
        <v>1850000</v>
      </c>
    </row>
    <row r="72" spans="1:9" ht="17.100000000000001" customHeight="1">
      <c r="A72" s="66" t="s">
        <v>379</v>
      </c>
      <c r="B72" s="118" t="s">
        <v>359</v>
      </c>
      <c r="C72" s="119"/>
      <c r="D72" s="119"/>
      <c r="E72" s="119"/>
      <c r="F72" s="119"/>
      <c r="G72" s="119"/>
      <c r="H72" s="120"/>
      <c r="I72" s="91">
        <v>1929908</v>
      </c>
    </row>
    <row r="73" spans="1:9" ht="23.1" customHeight="1">
      <c r="A73" s="65"/>
      <c r="B73" s="133" t="s">
        <v>332</v>
      </c>
      <c r="C73" s="134"/>
      <c r="D73" s="134"/>
      <c r="E73" s="134"/>
      <c r="F73" s="134"/>
      <c r="G73" s="134"/>
      <c r="H73" s="135"/>
      <c r="I73" s="87">
        <f>I17+I27+I46+I55+I63+I65+I69+I36</f>
        <v>30862899.370000001</v>
      </c>
    </row>
    <row r="74" spans="1:9" hidden="1">
      <c r="A74" s="84"/>
      <c r="B74" s="85"/>
      <c r="C74" s="85"/>
      <c r="D74" s="85"/>
      <c r="E74" s="85"/>
      <c r="F74" s="85"/>
      <c r="G74" s="85"/>
      <c r="H74" s="85"/>
      <c r="I74" s="84"/>
    </row>
    <row r="76" spans="1:9" ht="15.75">
      <c r="E76" s="71"/>
      <c r="F76" s="86"/>
      <c r="G76" s="71"/>
    </row>
    <row r="77" spans="1:9" ht="15.75">
      <c r="B77" s="72"/>
      <c r="C77" s="72"/>
      <c r="D77" s="72"/>
      <c r="E77" s="72"/>
      <c r="F77" s="72"/>
      <c r="G77" s="71"/>
    </row>
    <row r="78" spans="1:9" ht="15.75">
      <c r="G78" s="73"/>
    </row>
    <row r="79" spans="1:9" ht="15.75">
      <c r="E79" s="123"/>
      <c r="F79" s="123"/>
      <c r="G79" s="123"/>
    </row>
  </sheetData>
  <mergeCells count="67">
    <mergeCell ref="E79:G79"/>
    <mergeCell ref="B73:H73"/>
    <mergeCell ref="B28:H28"/>
    <mergeCell ref="B54:H54"/>
    <mergeCell ref="B36:H36"/>
    <mergeCell ref="B37:H37"/>
    <mergeCell ref="B32:H32"/>
    <mergeCell ref="B52:H52"/>
    <mergeCell ref="B41:H41"/>
    <mergeCell ref="B71:H71"/>
    <mergeCell ref="B70:H70"/>
    <mergeCell ref="B42:H42"/>
    <mergeCell ref="B48:H48"/>
    <mergeCell ref="B49:H49"/>
    <mergeCell ref="B50:H50"/>
    <mergeCell ref="B45:G45"/>
    <mergeCell ref="B67:H67"/>
    <mergeCell ref="B68:H68"/>
    <mergeCell ref="B72:H72"/>
    <mergeCell ref="B1:I3"/>
    <mergeCell ref="B34:H34"/>
    <mergeCell ref="B16:H16"/>
    <mergeCell ref="B23:H23"/>
    <mergeCell ref="B21:H21"/>
    <mergeCell ref="D7:I9"/>
    <mergeCell ref="B47:H47"/>
    <mergeCell ref="B46:H46"/>
    <mergeCell ref="B58:H58"/>
    <mergeCell ref="B29:H29"/>
    <mergeCell ref="B19:H19"/>
    <mergeCell ref="B24:H24"/>
    <mergeCell ref="B43:H43"/>
    <mergeCell ref="B44:H44"/>
    <mergeCell ref="B38:H38"/>
    <mergeCell ref="B39:H39"/>
    <mergeCell ref="B26:G26"/>
    <mergeCell ref="B35:G35"/>
    <mergeCell ref="B22:H22"/>
    <mergeCell ref="B25:H25"/>
    <mergeCell ref="B27:H27"/>
    <mergeCell ref="B30:H30"/>
    <mergeCell ref="B33:H33"/>
    <mergeCell ref="B31:H31"/>
    <mergeCell ref="N10:Q10"/>
    <mergeCell ref="B20:H20"/>
    <mergeCell ref="A12:I12"/>
    <mergeCell ref="A14:A15"/>
    <mergeCell ref="B14:H15"/>
    <mergeCell ref="B18:H18"/>
    <mergeCell ref="B17:H17"/>
    <mergeCell ref="I14:I15"/>
    <mergeCell ref="H4:L5"/>
    <mergeCell ref="B69:H69"/>
    <mergeCell ref="B59:H59"/>
    <mergeCell ref="B56:H56"/>
    <mergeCell ref="B57:H57"/>
    <mergeCell ref="B64:H64"/>
    <mergeCell ref="B65:H65"/>
    <mergeCell ref="B66:H66"/>
    <mergeCell ref="B63:H63"/>
    <mergeCell ref="B62:G62"/>
    <mergeCell ref="B40:H40"/>
    <mergeCell ref="B51:H51"/>
    <mergeCell ref="B53:G53"/>
    <mergeCell ref="B55:H55"/>
    <mergeCell ref="B61:H61"/>
    <mergeCell ref="B60:H60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214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36" t="s">
        <v>215</v>
      </c>
      <c r="B12" s="137"/>
      <c r="C12" s="137"/>
      <c r="D12" s="137"/>
      <c r="E12" s="137"/>
      <c r="F12" s="137"/>
      <c r="G12" s="137"/>
      <c r="H12" s="138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99" t="s">
        <v>25</v>
      </c>
      <c r="B8" s="99" t="s">
        <v>177</v>
      </c>
      <c r="C8" s="92" t="s">
        <v>33</v>
      </c>
      <c r="D8" s="93"/>
      <c r="E8" s="93"/>
      <c r="F8" s="93"/>
      <c r="G8" s="93"/>
      <c r="H8" s="94"/>
      <c r="I8" s="45"/>
    </row>
    <row r="9" spans="1:9" ht="67.5" customHeight="1">
      <c r="A9" s="139"/>
      <c r="B9" s="139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40" t="s">
        <v>178</v>
      </c>
      <c r="B11" s="141"/>
      <c r="C11" s="141"/>
      <c r="D11" s="141"/>
      <c r="E11" s="141"/>
      <c r="F11" s="141"/>
      <c r="G11" s="141"/>
      <c r="H11" s="142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40" t="s">
        <v>179</v>
      </c>
      <c r="B20" s="141"/>
      <c r="C20" s="141"/>
      <c r="D20" s="141"/>
      <c r="E20" s="141"/>
      <c r="F20" s="141"/>
      <c r="G20" s="141"/>
      <c r="H20" s="142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40" t="s">
        <v>180</v>
      </c>
      <c r="B24" s="141"/>
      <c r="C24" s="141"/>
      <c r="D24" s="141"/>
      <c r="E24" s="141"/>
      <c r="F24" s="141"/>
      <c r="G24" s="141"/>
      <c r="H24" s="142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40" t="s">
        <v>181</v>
      </c>
      <c r="B28" s="141"/>
      <c r="C28" s="141"/>
      <c r="D28" s="141"/>
      <c r="E28" s="141"/>
      <c r="F28" s="141"/>
      <c r="G28" s="141"/>
      <c r="H28" s="142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40" t="s">
        <v>182</v>
      </c>
      <c r="B32" s="141"/>
      <c r="C32" s="141"/>
      <c r="D32" s="141"/>
      <c r="E32" s="141"/>
      <c r="F32" s="141"/>
      <c r="G32" s="141"/>
      <c r="H32" s="142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40" t="s">
        <v>183</v>
      </c>
      <c r="B36" s="141"/>
      <c r="C36" s="141"/>
      <c r="D36" s="141"/>
      <c r="E36" s="141"/>
      <c r="F36" s="141"/>
      <c r="G36" s="141"/>
      <c r="H36" s="142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40" t="s">
        <v>184</v>
      </c>
      <c r="B41" s="141"/>
      <c r="C41" s="141"/>
      <c r="D41" s="141"/>
      <c r="E41" s="141"/>
      <c r="F41" s="141"/>
      <c r="G41" s="141"/>
      <c r="H41" s="142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40" t="s">
        <v>185</v>
      </c>
      <c r="B46" s="141"/>
      <c r="C46" s="141"/>
      <c r="D46" s="141"/>
      <c r="E46" s="141"/>
      <c r="F46" s="141"/>
      <c r="G46" s="141"/>
      <c r="H46" s="142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3" t="s">
        <v>300</v>
      </c>
      <c r="G3" s="103"/>
      <c r="H3" s="10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3" t="s">
        <v>300</v>
      </c>
      <c r="G3" s="103"/>
      <c r="H3" s="10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3" t="s">
        <v>300</v>
      </c>
      <c r="G3" s="103"/>
      <c r="H3" s="10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3" t="s">
        <v>300</v>
      </c>
      <c r="G3" s="103"/>
      <c r="H3" s="10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3" t="s">
        <v>300</v>
      </c>
      <c r="G3" s="103"/>
      <c r="H3" s="10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3" t="s">
        <v>300</v>
      </c>
      <c r="G3" s="103"/>
      <c r="H3" s="10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3" t="s">
        <v>300</v>
      </c>
      <c r="G3" s="103"/>
      <c r="H3" s="10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9" t="s">
        <v>20</v>
      </c>
      <c r="B8" s="97" t="s">
        <v>0</v>
      </c>
      <c r="C8" s="97" t="s">
        <v>1</v>
      </c>
      <c r="D8" s="97" t="s">
        <v>2</v>
      </c>
      <c r="E8" s="97" t="s">
        <v>3</v>
      </c>
      <c r="F8" s="92" t="s">
        <v>33</v>
      </c>
      <c r="G8" s="93"/>
      <c r="H8" s="94"/>
    </row>
    <row r="9" spans="1:8" s="32" customFormat="1" ht="12.75" customHeight="1">
      <c r="A9" s="100"/>
      <c r="B9" s="98"/>
      <c r="C9" s="98"/>
      <c r="D9" s="98"/>
      <c r="E9" s="98"/>
      <c r="F9" s="95" t="s">
        <v>23</v>
      </c>
      <c r="G9" s="101" t="s">
        <v>212</v>
      </c>
      <c r="H9" s="102"/>
    </row>
    <row r="10" spans="1:8" ht="59.25">
      <c r="A10" s="100"/>
      <c r="B10" s="98"/>
      <c r="C10" s="98"/>
      <c r="D10" s="98"/>
      <c r="E10" s="98"/>
      <c r="F10" s="9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</vt:i4>
      </vt:variant>
    </vt:vector>
  </HeadingPairs>
  <TitlesOfParts>
    <vt:vector size="24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11</vt:lpstr>
      <vt:lpstr>Целев. прогр.</vt:lpstr>
      <vt:lpstr>Инвестиции</vt:lpstr>
      <vt:lpstr>'приложение 11'!Заголовки_для_печати</vt:lpstr>
      <vt:lpstr>'приложение 11'!Область_печати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Специалист</cp:lastModifiedBy>
  <cp:lastPrinted>2023-06-21T12:58:46Z</cp:lastPrinted>
  <dcterms:created xsi:type="dcterms:W3CDTF">2001-03-20T09:20:47Z</dcterms:created>
  <dcterms:modified xsi:type="dcterms:W3CDTF">2023-06-21T12:59:18Z</dcterms:modified>
</cp:coreProperties>
</file>